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AcestRegistruDeLucru" defaultThemeVersion="124226"/>
  <mc:AlternateContent xmlns:mc="http://schemas.openxmlformats.org/markup-compatibility/2006">
    <mc:Choice Requires="x15">
      <x15ac:absPath xmlns:x15ac="http://schemas.microsoft.com/office/spreadsheetml/2010/11/ac" url="C:\Users\ion.alina\Desktop\"/>
    </mc:Choice>
  </mc:AlternateContent>
  <bookViews>
    <workbookView xWindow="0" yWindow="0" windowWidth="19410" windowHeight="11010"/>
  </bookViews>
  <sheets>
    <sheet name="Lista inv bl  2025" sheetId="5" r:id="rId1"/>
  </sheets>
  <definedNames>
    <definedName name="_xlnm._FilterDatabase" localSheetId="0" hidden="1">'Lista inv bl  2025'!$A$161:$P$268</definedName>
    <definedName name="_xlnm.Print_Titles" localSheetId="0">'Lista inv bl  2025'!$11:$16</definedName>
    <definedName name="_xlnm.Print_Area" localSheetId="0">'Lista inv bl  2025'!$A$1:$J$280</definedName>
  </definedNames>
  <calcPr calcId="152511"/>
</workbook>
</file>

<file path=xl/calcChain.xml><?xml version="1.0" encoding="utf-8"?>
<calcChain xmlns="http://schemas.openxmlformats.org/spreadsheetml/2006/main">
  <c r="D60" i="5" l="1"/>
  <c r="E60" i="5"/>
  <c r="C60" i="5"/>
  <c r="I110" i="5"/>
  <c r="F166" i="5"/>
  <c r="G166" i="5"/>
  <c r="H166" i="5"/>
  <c r="C166" i="5"/>
  <c r="I196" i="5"/>
  <c r="H128" i="5"/>
  <c r="G128" i="5"/>
  <c r="F128" i="5"/>
  <c r="C128" i="5"/>
  <c r="I136" i="5"/>
  <c r="I135" i="5"/>
  <c r="G75" i="5" l="1"/>
  <c r="H75" i="5"/>
  <c r="F75" i="5"/>
  <c r="G101" i="5" l="1"/>
  <c r="H101" i="5"/>
  <c r="F101" i="5"/>
  <c r="F86" i="5" l="1"/>
  <c r="F82" i="5"/>
  <c r="G79" i="5"/>
  <c r="G60" i="5" s="1"/>
  <c r="H79" i="5"/>
  <c r="H60" i="5" s="1"/>
  <c r="F79" i="5"/>
  <c r="F65" i="5"/>
  <c r="F60" i="5" s="1"/>
  <c r="I65" i="5" l="1"/>
  <c r="F41" i="5"/>
  <c r="G41" i="5"/>
  <c r="H41" i="5"/>
  <c r="C41" i="5"/>
  <c r="F34" i="5"/>
  <c r="G34" i="5"/>
  <c r="H34" i="5"/>
  <c r="C34" i="5"/>
  <c r="I109" i="5"/>
  <c r="F137" i="5"/>
  <c r="G137" i="5"/>
  <c r="H137" i="5"/>
  <c r="C137" i="5"/>
  <c r="I139" i="5"/>
  <c r="F245" i="5" l="1"/>
  <c r="G245" i="5"/>
  <c r="H245" i="5"/>
  <c r="C245" i="5"/>
  <c r="I267" i="5"/>
  <c r="F236" i="5" l="1"/>
  <c r="G236" i="5"/>
  <c r="H236" i="5"/>
  <c r="C236" i="5"/>
  <c r="I242" i="5"/>
  <c r="I266" i="5"/>
  <c r="I108" i="5"/>
  <c r="I244" i="5"/>
  <c r="I23" i="5"/>
  <c r="F118" i="5"/>
  <c r="G118" i="5"/>
  <c r="H118" i="5"/>
  <c r="C118" i="5"/>
  <c r="F116" i="5"/>
  <c r="G116" i="5"/>
  <c r="H116" i="5"/>
  <c r="C116" i="5"/>
  <c r="C114" i="5"/>
  <c r="F28" i="5"/>
  <c r="F27" i="5" s="1"/>
  <c r="G28" i="5"/>
  <c r="G27" i="5" s="1"/>
  <c r="H28" i="5"/>
  <c r="H27" i="5" s="1"/>
  <c r="C28" i="5"/>
  <c r="C27" i="5" s="1"/>
  <c r="F21" i="5"/>
  <c r="F20" i="5" s="1"/>
  <c r="G21" i="5"/>
  <c r="G20" i="5" s="1"/>
  <c r="H21" i="5"/>
  <c r="H20" i="5" s="1"/>
  <c r="C21" i="5"/>
  <c r="C20" i="5" s="1"/>
  <c r="F162" i="5"/>
  <c r="G162" i="5"/>
  <c r="H162" i="5"/>
  <c r="C162" i="5"/>
  <c r="I165" i="5"/>
  <c r="I265" i="5"/>
  <c r="I195" i="5"/>
  <c r="G160" i="5" l="1"/>
  <c r="H160" i="5"/>
  <c r="C127" i="5"/>
  <c r="G127" i="5"/>
  <c r="C160" i="5"/>
  <c r="G33" i="5"/>
  <c r="F127" i="5"/>
  <c r="H127" i="5"/>
  <c r="H33" i="5"/>
  <c r="C113" i="5"/>
  <c r="F160" i="5"/>
  <c r="C33" i="5"/>
  <c r="F33" i="5"/>
  <c r="I194" i="5"/>
  <c r="I134" i="5"/>
  <c r="I152" i="5"/>
  <c r="I59" i="5" l="1"/>
  <c r="I107" i="5"/>
  <c r="I243" i="5"/>
  <c r="I164" i="5"/>
  <c r="I133" i="5" l="1"/>
  <c r="I142" i="5"/>
  <c r="I124" i="5" l="1"/>
  <c r="F204" i="5" l="1"/>
  <c r="G204" i="5"/>
  <c r="H204" i="5"/>
  <c r="C204" i="5"/>
  <c r="I208" i="5"/>
  <c r="I58" i="5" l="1"/>
  <c r="I193" i="5" l="1"/>
  <c r="I192" i="5"/>
  <c r="I241" i="5" l="1"/>
  <c r="F232" i="5"/>
  <c r="G232" i="5"/>
  <c r="H232" i="5"/>
  <c r="C232" i="5"/>
  <c r="F225" i="5"/>
  <c r="F224" i="5" s="1"/>
  <c r="G225" i="5"/>
  <c r="G224" i="5" s="1"/>
  <c r="H225" i="5"/>
  <c r="H224" i="5" s="1"/>
  <c r="C225" i="5"/>
  <c r="C224" i="5" s="1"/>
  <c r="F209" i="5"/>
  <c r="G209" i="5"/>
  <c r="H209" i="5"/>
  <c r="C209" i="5"/>
  <c r="F201" i="5"/>
  <c r="G201" i="5"/>
  <c r="H201" i="5"/>
  <c r="C201" i="5"/>
  <c r="F156" i="5"/>
  <c r="F155" i="5" s="1"/>
  <c r="G156" i="5"/>
  <c r="G155" i="5" s="1"/>
  <c r="H156" i="5"/>
  <c r="H155" i="5" s="1"/>
  <c r="C156" i="5"/>
  <c r="C155" i="5" s="1"/>
  <c r="F114" i="5"/>
  <c r="F113" i="5" s="1"/>
  <c r="G114" i="5"/>
  <c r="G113" i="5" s="1"/>
  <c r="H114" i="5"/>
  <c r="H113" i="5" s="1"/>
  <c r="I106" i="5"/>
  <c r="I264" i="5"/>
  <c r="I263" i="5"/>
  <c r="I57" i="5"/>
  <c r="F230" i="5" l="1"/>
  <c r="G230" i="5"/>
  <c r="H230" i="5"/>
  <c r="C199" i="5"/>
  <c r="C230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8" i="5"/>
  <c r="I246" i="5"/>
  <c r="I238" i="5"/>
  <c r="I239" i="5"/>
  <c r="I240" i="5"/>
  <c r="I237" i="5"/>
  <c r="I234" i="5"/>
  <c r="I235" i="5"/>
  <c r="I233" i="5"/>
  <c r="I227" i="5"/>
  <c r="I226" i="5"/>
  <c r="I211" i="5"/>
  <c r="I212" i="5"/>
  <c r="I213" i="5"/>
  <c r="I214" i="5"/>
  <c r="I215" i="5"/>
  <c r="I216" i="5"/>
  <c r="I217" i="5"/>
  <c r="I218" i="5"/>
  <c r="I219" i="5"/>
  <c r="I220" i="5"/>
  <c r="I221" i="5"/>
  <c r="I210" i="5"/>
  <c r="I206" i="5"/>
  <c r="I207" i="5"/>
  <c r="I205" i="5"/>
  <c r="I203" i="5"/>
  <c r="I202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67" i="5"/>
  <c r="I163" i="5"/>
  <c r="I162" i="5" s="1"/>
  <c r="I117" i="5"/>
  <c r="I116" i="5" s="1"/>
  <c r="I157" i="5"/>
  <c r="I156" i="5" s="1"/>
  <c r="I155" i="5" s="1"/>
  <c r="I140" i="5"/>
  <c r="I141" i="5"/>
  <c r="I143" i="5"/>
  <c r="I144" i="5"/>
  <c r="I145" i="5"/>
  <c r="I146" i="5"/>
  <c r="I147" i="5"/>
  <c r="I148" i="5"/>
  <c r="I149" i="5"/>
  <c r="I150" i="5"/>
  <c r="I151" i="5"/>
  <c r="I138" i="5"/>
  <c r="I130" i="5"/>
  <c r="I131" i="5"/>
  <c r="I132" i="5"/>
  <c r="I129" i="5"/>
  <c r="I120" i="5"/>
  <c r="I121" i="5"/>
  <c r="I122" i="5"/>
  <c r="I123" i="5"/>
  <c r="I119" i="5"/>
  <c r="I115" i="5"/>
  <c r="I114" i="5" s="1"/>
  <c r="I62" i="5"/>
  <c r="I63" i="5"/>
  <c r="I64" i="5"/>
  <c r="I69" i="5"/>
  <c r="I70" i="5"/>
  <c r="I71" i="5"/>
  <c r="I72" i="5"/>
  <c r="I73" i="5"/>
  <c r="I74" i="5"/>
  <c r="I75" i="5"/>
  <c r="I79" i="5"/>
  <c r="I82" i="5"/>
  <c r="I86" i="5"/>
  <c r="I90" i="5"/>
  <c r="I91" i="5"/>
  <c r="I92" i="5"/>
  <c r="I93" i="5"/>
  <c r="I94" i="5"/>
  <c r="I95" i="5"/>
  <c r="I96" i="5"/>
  <c r="I97" i="5"/>
  <c r="I98" i="5"/>
  <c r="I99" i="5"/>
  <c r="I100" i="5"/>
  <c r="I101" i="5"/>
  <c r="I105" i="5"/>
  <c r="I61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42" i="5"/>
  <c r="I36" i="5"/>
  <c r="I37" i="5"/>
  <c r="I38" i="5"/>
  <c r="I39" i="5"/>
  <c r="I40" i="5"/>
  <c r="I35" i="5"/>
  <c r="I30" i="5"/>
  <c r="I29" i="5"/>
  <c r="I60" i="5" l="1"/>
  <c r="I166" i="5"/>
  <c r="I160" i="5" s="1"/>
  <c r="I128" i="5"/>
  <c r="I34" i="5"/>
  <c r="I41" i="5"/>
  <c r="I137" i="5"/>
  <c r="I245" i="5"/>
  <c r="I28" i="5"/>
  <c r="I27" i="5" s="1"/>
  <c r="I236" i="5"/>
  <c r="I118" i="5"/>
  <c r="I113" i="5" s="1"/>
  <c r="I201" i="5"/>
  <c r="I204" i="5"/>
  <c r="I225" i="5"/>
  <c r="I224" i="5" s="1"/>
  <c r="I232" i="5"/>
  <c r="I209" i="5"/>
  <c r="F199" i="5"/>
  <c r="G199" i="5"/>
  <c r="H199" i="5"/>
  <c r="H17" i="5" s="1"/>
  <c r="C17" i="5"/>
  <c r="I33" i="5" l="1"/>
  <c r="I127" i="5"/>
  <c r="I230" i="5"/>
  <c r="G17" i="5"/>
  <c r="F17" i="5"/>
  <c r="I199" i="5"/>
  <c r="I24" i="5"/>
  <c r="I22" i="5" l="1"/>
  <c r="I21" i="5" s="1"/>
  <c r="I20" i="5" s="1"/>
  <c r="I17" i="5" l="1"/>
</calcChain>
</file>

<file path=xl/sharedStrings.xml><?xml version="1.0" encoding="utf-8"?>
<sst xmlns="http://schemas.openxmlformats.org/spreadsheetml/2006/main" count="671" uniqueCount="268">
  <si>
    <t>Nr. crt.</t>
  </si>
  <si>
    <t>DENUMIREA OBIECTIVELOR DE INVESTITII</t>
  </si>
  <si>
    <t xml:space="preserve">Valoare            totala                    conform SF          </t>
  </si>
  <si>
    <t>de la bugetul local</t>
  </si>
  <si>
    <t>de la bugetul de stat</t>
  </si>
  <si>
    <t>TRANSPORTURI</t>
  </si>
  <si>
    <t>A</t>
  </si>
  <si>
    <t>Lucrari in continuare</t>
  </si>
  <si>
    <t>Cap.84.02.71.01</t>
  </si>
  <si>
    <t>B</t>
  </si>
  <si>
    <t>Lucrari noi</t>
  </si>
  <si>
    <t>C</t>
  </si>
  <si>
    <t>Alte cheltuieli de investitii</t>
  </si>
  <si>
    <t>MUNICIPIUL PLOIESTI</t>
  </si>
  <si>
    <t>DIRECTIA TEHNIC INVESTITII</t>
  </si>
  <si>
    <t>TOTAL</t>
  </si>
  <si>
    <t>FINANTAT DIN:</t>
  </si>
  <si>
    <t xml:space="preserve">TOTAL CHELTUIELI </t>
  </si>
  <si>
    <t>Cap.51.02.71.01</t>
  </si>
  <si>
    <t>AUTORITATI PUBLICE</t>
  </si>
  <si>
    <t>Dotari informatica</t>
  </si>
  <si>
    <t>Cap.61.02.71.01</t>
  </si>
  <si>
    <t>ORDINE PUBLICA SI SIGURANTA NATIONALA</t>
  </si>
  <si>
    <t>Cap.65.02.71.01</t>
  </si>
  <si>
    <t>INVATAMANT</t>
  </si>
  <si>
    <t>Cap.66.02.71.01</t>
  </si>
  <si>
    <t>SANATATE</t>
  </si>
  <si>
    <t>Cap.67.02.71.01</t>
  </si>
  <si>
    <t>CULTURA RECREERE SI RELIGIE</t>
  </si>
  <si>
    <t>din care</t>
  </si>
  <si>
    <t>Cap. 70.02 .71.01</t>
  </si>
  <si>
    <t>LOCUINTE, SERVICII SI DEZVOLTARE PUBLICA</t>
  </si>
  <si>
    <t>Cap.74.02.71.01</t>
  </si>
  <si>
    <t>PROTECTIA MEDIULUI</t>
  </si>
  <si>
    <t>Cap.68.02.71.01</t>
  </si>
  <si>
    <t>ASISTENTA SOCIALA PENTRU FAMILIE SI COPII</t>
  </si>
  <si>
    <t>alte bugete</t>
  </si>
  <si>
    <t>OBSERVATII</t>
  </si>
  <si>
    <t>Statii reincarcare pentru vehicule electrice</t>
  </si>
  <si>
    <t>Servicii de consultanta proiecte</t>
  </si>
  <si>
    <t>Servicii de consultanta pentru intocmire Documentație tehnică (flux tehnologic, specificații tehnice) pentru proiect “Managementul Inteligent al Intersectiilor din Municipiul Ploiesti”</t>
  </si>
  <si>
    <t xml:space="preserve">Servicii de consultanta pentru intocmire CS achizitie pentru Înnoirea parcului de vehicule destinate transportului public prin achiziționarea de autobuze electrice și stații de încărcare </t>
  </si>
  <si>
    <t xml:space="preserve">Servicii de consultanta pentru intocmire documentatie tehnica -  racordare la rețeaua publică de distribuție a energiei electrice pentru Statii de incarcare electrice (45 buc., PNRR) </t>
  </si>
  <si>
    <t>Documentatii pentru "Amenajare locuri de joaca"</t>
  </si>
  <si>
    <t xml:space="preserve">Elaborare cereri de finanțare, intocmire DALI/SF și alte documente solicitate prin ghidul de finantare – Spitalul Municipal Ploiești”. </t>
  </si>
  <si>
    <t xml:space="preserve">Dotare unitati de invatamant cu centrale termice </t>
  </si>
  <si>
    <t>Actualizare documentatie, faza DALI, si elaborare documentatie, faza DA, obiectiv de investitii: Reabilitare si modernizarea strazii Mihai Bravu, inclusiv consolidarea si modernizarea celor doua pasaje auto si pietonale peste CF strada Mihai Bravu</t>
  </si>
  <si>
    <t>Servicii de consultanta pentru proiectul:"Anvelopare blocuri Lot P1"</t>
  </si>
  <si>
    <t>Documentatii tehnice-“Construirea/modernizarea/extinderea în vederea măririi capacităţii privind numărul de clase /dotarea infrastructurii educaţionale” a unităţii de învăţământ Şcoala Gimnazială I.A Basarabescu;</t>
  </si>
  <si>
    <t>Documentatii tehnice-“Construirea unei săli de sport/modernizarea/dotarea infrastructurii educaţionale” a unităţii de învăţământ Liceul Tehnologic „Toma Socolescu” Ploieşti;</t>
  </si>
  <si>
    <t>Documentatii tehnice-“Construirea unei săli de sport/modernizarea/dotarea infrastructurii educaţionale” a unităţii de învăţământ Colegiul Economic Virgil Madgearu Ploieşti;</t>
  </si>
  <si>
    <t>Modernizare punct termic la Colegiul ,,Spiru Haret''</t>
  </si>
  <si>
    <t>Documentatii tehnice-“Construirea/modernizarea/dotarea infrastructurii educaţionale” a unitatii de invatamant Colegiul de Artă  „Carmen Sylva”  Ploiești.</t>
  </si>
  <si>
    <t>Documentatii/SF R.T.E. Sala de educatie fizica scolara la Scoala Gimnaziala ,,Toma Caragiu''</t>
  </si>
  <si>
    <t xml:space="preserve">D.A.L.I. - Consolidare integrata clădire - Colegiul Național Mihai Viteazul - str. Jurnalist Gabi Dobre </t>
  </si>
  <si>
    <t>Documentatii tehnice-“Construirea unei săli de sport/modernizarea/dotarea infrastructurii educaţionale” a unităţii de învăţământ Şcoala Gimnazială „Sfânta Vineri” Ploieşti;</t>
  </si>
  <si>
    <t>Studiu de coexistenta electrica pentru obiectivul: Asigurarea mobilitatii traficului prin prelungirea legaturii rutiere si de transport public intre Gara de Sud si Gara de Vest (strada Libertatii), inclusiv lucrari de reabilitare a domeniului public al pietelor garilor – etapa I si etapa II</t>
  </si>
  <si>
    <t>Executie lucrari de constructii montaj in vederea obtinerii autorizatiei de securitate la incendiu la cladirea Teatrului Toma Caragiu Ploiesti</t>
  </si>
  <si>
    <t>Extindere capacitate camin de batrani -documentatii tehnice faza PT</t>
  </si>
  <si>
    <t>Modernizare B-dul Independentei (tronson cuprins intre sensul giratoriu Gara de Sud-strada Gh.Lazar)</t>
  </si>
  <si>
    <t>Servicii de consultanta pentru intocmire cereri de finantare/aplicatii in cadrul apelurilor de proiecte si pentru managementul de implementare proiecte</t>
  </si>
  <si>
    <t>Expertiza, studii, DALI :"Consolidare zid sprijin pentru punere in siguranta depozit de deseuri Teleajen"</t>
  </si>
  <si>
    <t>Evaluarea vizuala rapida a cladirilor din municipiul Ploiesti</t>
  </si>
  <si>
    <t>DALI Pasaj superior pe Bdul Bucuresti peste magistrala CFR 500 in municipiul Ploiesti</t>
  </si>
  <si>
    <t>Servicii de publicitate pentru proiectul:"Dotarea cu echipamente informatice, mobilier si materiale educationale/sportive a unitatilor de invatamant din municipiul Ploiesti"</t>
  </si>
  <si>
    <t>Documentatii program "South-Muntenia Energy Efficiency for Public Buildings Investment Programme</t>
  </si>
  <si>
    <t>Documentatii tehnice-faza D.A.L.I. pentru obtinerea avizului de securitate la incendiu la unitati de invatamant</t>
  </si>
  <si>
    <t>Racordare la utilitati sala de educatie fizica scolara la Scoala Gimnaziala ,,Nicolae Titulescu'' (proiectare si executie lucrari)</t>
  </si>
  <si>
    <t>Racordare la utilitati sala de educatie fizica scolara de la Colegiul Economic ,,Virgil Madgearu'' (proiectare si executie)</t>
  </si>
  <si>
    <t xml:space="preserve"> Racordare la utilitati cresa in Municipiul Ploiesti, Aleea Strunga, nr.2B</t>
  </si>
  <si>
    <t>Documentatii tehnice - Construire cresa medie, municipiul Ploiesti, strada Cosminele nr.11A-LOT 2</t>
  </si>
  <si>
    <t>Documentatii tehnice -“Construirea unui teren de sport/modernizarea/dotarea infrastructurii educaţionale” a unităţii de învăţământ Şcoala Gimnazială „Andrei Mureşanu” Ploieşti;</t>
  </si>
  <si>
    <t>Documentatii - Reamenajare imobil din strada Predeal nr.28</t>
  </si>
  <si>
    <r>
      <rPr>
        <sz val="11"/>
        <rFont val="Times New Roman"/>
        <family val="1"/>
      </rPr>
      <t xml:space="preserve">Elaborare documentatie tehnica, faza DALI, obiectiv de investitii: </t>
    </r>
    <r>
      <rPr>
        <i/>
        <sz val="11"/>
        <rFont val="Times New Roman"/>
        <family val="1"/>
      </rPr>
      <t>Reparatie capitala strazi in municipiul Ploiesti</t>
    </r>
  </si>
  <si>
    <t>Infiintarea unui centru integrat de colectare separata prin aport voluntar destinat aglomerarii urbane din municipiul Ploiesti</t>
  </si>
  <si>
    <t>Construirea de insule ecologice digitalizate tip 1- insula ecologica supraterana incasetata, in municipiul Ploiesti</t>
  </si>
  <si>
    <t>Eficienta energetica blocuri in municipiul Ploiesti - Lot 3</t>
  </si>
  <si>
    <t>Eficienta energetica blocuri in municipiul Ploiesti - Lot 4</t>
  </si>
  <si>
    <t>Eficientizare energetica - Liceul Tehnologic de Servicii Sfantul Apostol Andrei in Municipiul Ploiesti</t>
  </si>
  <si>
    <t>Eficientizare energetica Colegiul National Alexandru Ioan Cuza</t>
  </si>
  <si>
    <t>Eficientizare Energetica Liceul Tehnologic 1 Mai - Sala de Sport</t>
  </si>
  <si>
    <t>Cresterea mobilitatii traficului prin realizarea terminalului multimodal nord-vest, incluzand si spatii de parcare pentru moduri de transport auto si biciclete (Zona Spital Judetean)</t>
  </si>
  <si>
    <t>Modernizare str. Gh. Grigore Modernizare str. Gh. Grigore Cantacuzino in zona pasaj CFR Podul Inalt prin largire la 4 benzi, reabilitare str. Gh. Grigore Cantacuzino, tronson Sos. Vestului - limita oras, inclusiv terminal multimodal</t>
  </si>
  <si>
    <t>Asigurarea mobilităţii traficului prin prelungirea legăturii rutiere şi de transport public între Gara de Sud şi Gara de Vest (strada Libertăţii), inclusiv lucrări de reabilitare a domeniului public al pieţelor gărilor – Etapa I</t>
  </si>
  <si>
    <t>Reabilitare baza materiala transport auto (depou tramvaie si autobaza troleibuze si autobuze)</t>
  </si>
  <si>
    <t>Regenerare urbana in zona marginalizata a municipiului Ploiesti - cartier Pictor Rosenthal</t>
  </si>
  <si>
    <t>Pietonizare și trafic controlat în zona centrală, inclusiv amenajare piste pentru biciclete pe traseele prioritare din planul de mobilitate, puncte bike-sharing, amenajare zone verzi, zone odihna, zona spectacole, zona comerț pentru evenimente, iluminat ornamental, Wifi, inclusiv dotări si echipamente</t>
  </si>
  <si>
    <t>Îmbunătățirea condițiilor de locuit ale persoanelor aflate în risc de sărăcie și excluziune socială din ZUM 4 – reabilitarea locuințelor sociale din Cartierul Ploiești Nord bl. 27A, Aleea Cătinei nr. 3 - reabilitare/modernizare/recompartimentare</t>
  </si>
  <si>
    <t>Documentatie demolare pod CF - Modernizare str. Gh. Grigore Cantacuzino in zona pasaj CFR Podul Inalt prin largire la 4 benzi, reabilitare str. Gh. Grigore Cantacuzino, tronson Sos. Vestului - limita oras, inclusiv terminal multimodal</t>
  </si>
  <si>
    <t>Evaluari vizuale/Expertize tehnice la unitati de invatamant</t>
  </si>
  <si>
    <t xml:space="preserve">Elaborare cereri de finanțare, intocmire DALI/SF și alte documente solicitate prin ghidul de finantare – Spitalul de Pediatrie Ploiești”. </t>
  </si>
  <si>
    <t xml:space="preserve">DALI Cladire str. Andrei Muresanu nr. 56 Ploiesti (Policlinica Cina), inclusiv documentatie pentru obtinerea avizului si autorizatiei de secutitate la incendiu </t>
  </si>
  <si>
    <t xml:space="preserve">Servicii de consultanta pentru elaborare/actualizare studii, strategii </t>
  </si>
  <si>
    <t>SF Retele tehnico edilitare, drumuri si accese aferente locuinte pentru tineri, destinate inchirierii specialistilor din sanatate, str. Cosminele nr. 11A, Ploiesti, jud. Prahova</t>
  </si>
  <si>
    <t xml:space="preserve">Restaurare Monumentul Vanatorilor - Documentatii tehnice </t>
  </si>
  <si>
    <t>Semaforizare intersectie B-dul Independentei str. Bobalna (proiectare si executie)</t>
  </si>
  <si>
    <t>Documentatii amenajare spatiu/teren joaca Cresa UPETROM</t>
  </si>
  <si>
    <t>Lucrari conform studiu de coexistenta electrica - Construire locuinte pentru tineri destinate inchirierii specialistilor din sanatate , str. Cosminele mr. 11 A (proiectare si executie)</t>
  </si>
  <si>
    <t>Servicii de consultanta - Modernizarea sistemului de colectare si epurare a apelor uzate in municipiul Ploiești  (predare-primire investitie in curs de catre C.F. Thymian Holding S.R.L. Municipiului Ploiesti si ulterior predarii investitiei catre S.C. Apa Nova Ploieşti S.R.L. si analiza tehnico-economica a documentatiilor si a solutiilor tehnice propuse)</t>
  </si>
  <si>
    <t>71.01.03</t>
  </si>
  <si>
    <t>71.01.30</t>
  </si>
  <si>
    <t>51.01.03</t>
  </si>
  <si>
    <t>61.02.05</t>
  </si>
  <si>
    <t>65.03.01</t>
  </si>
  <si>
    <t>65.04.02</t>
  </si>
  <si>
    <t>65.04.01</t>
  </si>
  <si>
    <t>66.06.01</t>
  </si>
  <si>
    <t>67.50.00</t>
  </si>
  <si>
    <t>68.50.50</t>
  </si>
  <si>
    <t>70.50.00</t>
  </si>
  <si>
    <t>70.03.30</t>
  </si>
  <si>
    <t>74.06.00</t>
  </si>
  <si>
    <t>74.03.00</t>
  </si>
  <si>
    <t>74.50.00</t>
  </si>
  <si>
    <t>84.03.03</t>
  </si>
  <si>
    <t>84.03.02</t>
  </si>
  <si>
    <t>Achizitie mijloace de transport public-tramvaie</t>
  </si>
  <si>
    <t>Reabilitare retele termice aferente SACET Ploiesti, pentru cresterea eficientei energetice in alimentarea cu caldura urbana - ETAPA I</t>
  </si>
  <si>
    <t>Documentatie pentru obtinerea autorizatiei de securitate la incendiu Cresa Aleea Strunga nr.2B</t>
  </si>
  <si>
    <t>Cap.81.02.71.01</t>
  </si>
  <si>
    <t>COMBUSTIBIL SI ENERGIE</t>
  </si>
  <si>
    <t>Motoare termice cu putere termica totala de 40MWt, cu functionare in cogenerare pentru centrala electrica de termoficare Brazi, jud. Prahova</t>
  </si>
  <si>
    <t>Lucrari conform studiu de coexistenta electrica -Strapungere strada Laboratorului, in prelungirea strazii Gh.Gr. Cantacuzino, inclusiv deviere retele tehnico-edilitare (proiectare si executie)</t>
  </si>
  <si>
    <t>Documentatii tehnice pentru proiecte derulate cu fonduri europene (ET, DALI/SF)</t>
  </si>
  <si>
    <t>Construirea unei săli de sport/modernizarea/dotarea infrastructurii educaţionale” a unităţii de învăţământ Şcoala Gimnazială „Sfânta Vineri” Ploieşti</t>
  </si>
  <si>
    <t>Documentatii construire sali de educatie fizica scolara la unitati de invatamant</t>
  </si>
  <si>
    <t xml:space="preserve">LISTA </t>
  </si>
  <si>
    <t xml:space="preserve"> obiectivelor de investitii pe anul 2025</t>
  </si>
  <si>
    <t>APROBAT,</t>
  </si>
  <si>
    <t>PRIMAR</t>
  </si>
  <si>
    <t>MIHAI-LAURENTIU POLITEANU</t>
  </si>
  <si>
    <t xml:space="preserve">                                                                                                            </t>
  </si>
  <si>
    <t xml:space="preserve">                                                                                     </t>
  </si>
  <si>
    <t>Construirea unui teren de sport/modernizarea/dotarea infrastructurii educaţionale” a unităţii de învăţământ Şcoala Gimnazială „Andrei Mureşanu” Ploieşti;</t>
  </si>
  <si>
    <t>Construirea unei săli de sport/modernizarea/dotarea infrastructurii educaţionale a unităţii de învăţământ Liceul Tehnologic „Toma Socolescu” Ploieşti</t>
  </si>
  <si>
    <t>“Construirea/modernizarea/extinderea în vederea măririi capacităţii privind numărul de clase /dotarea infrastructurii educaţionale” a unităţii de învăţământ Şcoala Gimnazială I.A Basarabescu;</t>
  </si>
  <si>
    <t xml:space="preserve">Instalare sistem de irigatie automata la Cresa  Aleea Strunga nr.2B </t>
  </si>
  <si>
    <t>Reamenajare imobil din strada Predeal nr.28 in unitate de invatamant prescolar</t>
  </si>
  <si>
    <t>Amenajare spatiu/teren joaca Cresa UPETROM (proiectare si executie)</t>
  </si>
  <si>
    <t>Modernizare Scoala Gimnaziala nr.13</t>
  </si>
  <si>
    <t>Modernizare Scoala Gimnaziala nr.19 si amenajare/modernizare teren de sport</t>
  </si>
  <si>
    <t>Modernizare si reabilitare Scoala Gimnaziala ,,Florin Comisel'' si construire sala de educatie fizica scolara</t>
  </si>
  <si>
    <t>Modernizare școală Candiano Popescu și construire sală de educație fizică școlară(documentatii)</t>
  </si>
  <si>
    <t>Documentatii tehnice-“Construirea unei săli de sport/modernizarea/dotarea infrastructurii educaţionale” a unităţii de învăţământ Şcoala Gimnazială „Sfântul Vasile” Ploieşti;</t>
  </si>
  <si>
    <t>Documentatiii tehnice pentru obtinerea autorizatiei de securitate la incendiu corp A si K</t>
  </si>
  <si>
    <t>Socluri statui Parc Municipal Ploiești Vest (PT + Execuție)</t>
  </si>
  <si>
    <t>S F Garaj pentru Utilaje Parc Municipal Ploiești Vest</t>
  </si>
  <si>
    <t>SF Acoperire Patinoar Parc Municipal Ploiești Vest</t>
  </si>
  <si>
    <t>SF Iluminat led Parc Municipal Ploiești Vest</t>
  </si>
  <si>
    <t>SF Zonă protecție lac Parc Municipal Ploiești Vest</t>
  </si>
  <si>
    <t>SF Sistem energie electrică 5 zone Parc Municipal Ploiești Vest</t>
  </si>
  <si>
    <t>SF Socluri statui Parc Municipal Ploiești Vest</t>
  </si>
  <si>
    <t>SF Conductă BY PASS Parc Municipal Ploiești Vest</t>
  </si>
  <si>
    <t>SF Închidere +digitalizarea terenuri sport Parc Municipal Ploiești Vest</t>
  </si>
  <si>
    <t>Achizitionarea a 4 sirene electronice de alarmare si avertizare a populatiei in situatii de urgenta si centralizarea acestora, pentru a putea fi actionate de la distanță prin cel putin două medii de comunicare si conectarea acestora la sistemul national de instiintare, avertizare si alarmare</t>
  </si>
  <si>
    <t>Achizitionarea a 2 cofrete (panouri de comanda) pentru sirenele electrice de alarmare a populatiei in situatii de urgenta si centralizarea acestora, pentru a putea fi actionate de la distanta prin cel putin doua medii de comunicare si conectarea acestora la sistemul national de instiintare, avertizare si alarmare</t>
  </si>
  <si>
    <t>Intocmire Plan de management al apelor pluviale in Municipiul Ploiesti</t>
  </si>
  <si>
    <t>Lucrare de inregistrare sistematica a sectoarelor cadastrale din U.A.T. Ploiesti</t>
  </si>
  <si>
    <t>Scanare si geo-referinta planuri 1934(carton), 1902(zinc) si registre privind revizuirea numerotarii cladirilor si apartamentelor in anul 1948 in municipiul Ploiesti</t>
  </si>
  <si>
    <t>Cresterea eficientei energetice la Gradinita si Cresa nr.39, str. General Eremia Grigorescu nr.11, Municipiul Ploiesti, Judetul Prahova</t>
  </si>
  <si>
    <t>Eficientizare energetica - Scoala Gimnaziala Mihai Eminescu, Bdul Bucuresti nr.25A, Municipiul Ploiesti, Judetul Prahova</t>
  </si>
  <si>
    <t>Cresterea eficientei energetice la Scoala Gimnaziala H. M. Berthelot, Aleea Arinului nr.2, Municipiul Ploiesti, Judetul Prahova</t>
  </si>
  <si>
    <t>Cresterea eficientei energetice la Gradinita nr.33, Intrarea Grindului nr.5, Municipiul Ploiesti, Judetul Prahova</t>
  </si>
  <si>
    <t>Cresterea eficientei energetice la Gradinita nr.30, Bdul Bucuresti nr.25B, Municipiul Ploiesti, Judetul Prahova</t>
  </si>
  <si>
    <t>Eficientizare energetica Gradinita Crai Nou, strada Bobalna nr.44G, Municipiul Ploiesti, Judetul Prahova</t>
  </si>
  <si>
    <t>Actualizare documentatii tehnice -  PTh - Reabilitarea, modernizarea si dotarea Liceului Tehnologic ,,1 Mai" Ploiesti</t>
  </si>
  <si>
    <t>Actualizare documentatii tehnice -  PTh - Reabilitarea, modernizarea si dotarea Liceului Tehnologic ,,Sf. Andrei"</t>
  </si>
  <si>
    <t>Servicii de informare si publicitate pentru proiectul "Elaborarea in format digital-GIS a PUZ -ului pentru Municipiul Ploiesti-Zona Centrala"</t>
  </si>
  <si>
    <t>Servicii de informare si publicitate pentru proiectul "Elaborarea/actualizarea in format GIS a PUG -ului pentru Municipiul Ploiesti-Zona Centrala"</t>
  </si>
  <si>
    <t>Realizarea/Revizuirea hartilor strategice de zgomot si a planulrilor de actiune pentru reducerea nivelului de zgomot urban/ambient pentru Municipiul Ploiesti</t>
  </si>
  <si>
    <t>Alimentare cu energie electrica rampa ecologizata Teleajan</t>
  </si>
  <si>
    <t>Achizitie centrala termica/pompa de caldura la Centrul Municipal de colectare deseuri si echipamente electrice si electronice (DEEE)</t>
  </si>
  <si>
    <t>Actualizarea "Regulamentului privind publicitatea stradala in municipiul Ploiesti, aprobat prin HCL 463/2015 modificat si completat prin HCL 122/2016</t>
  </si>
  <si>
    <t>Actualizare si revizuire: Plan Urbanistic General al Municipiului Ploiesti, Regulamentul Local de Urbanism aferent, Elaborarea Strategiei de Dezvoltare Urbana a municipiului Ploiesti si Plan de Amenajare a Teritoriului Metropolitan precum si documentatiile aferente.</t>
  </si>
  <si>
    <t>Buget participativ pana la 5%</t>
  </si>
  <si>
    <t>Amplasare lucrare monumentala de sculptura "Ctitor"(proiectare + executie)</t>
  </si>
  <si>
    <t>Demolare cladiri aflate in proprietatea mun. Ploiesti(proiectare+executie)</t>
  </si>
  <si>
    <t>ET Cladiri aflate in proprietatea municipiului Ploiesti</t>
  </si>
  <si>
    <t>Asigurare utilitati Imobile Municipiul Ploiesti.</t>
  </si>
  <si>
    <t>Modernizare sistem iluminat public in municipiul Ploiesti-"Documentatii tehnice-Etapa I"</t>
  </si>
  <si>
    <t>Elaborare documentatii de atribuire contracte</t>
  </si>
  <si>
    <t>Actualizare documentatie pentru obiectivul: "Regenerare urbana in zona marginalizata a municipiului Ploiesti-Cartier Rafov "</t>
  </si>
  <si>
    <t>SF – Locuinte pentru tineri, destinate inchirierii specialistilor din invatamant, str. Cosminele nr. 11A, Ploiesti, jud. Prahova</t>
  </si>
  <si>
    <t>Extindere retele subterane in municipiul Ploiesti-Extindere retea canalizare Cartier Mimiu : str.Mimiu, Fierarilor, Intrarea Beius, Fabricilor, Astra-Rest de Executat (proiectare+executie)</t>
  </si>
  <si>
    <t>Extindere retele subterane in municipiul Ploiesti-Extindere retea canalizare Cartier Rafov II: str: Atelierului-Rest de Executat (proiectare+executie)</t>
  </si>
  <si>
    <t>Amenajare maluri parau Dambu, Zona Polux - documentatie tehnica pentru executie lucrari</t>
  </si>
  <si>
    <t>Strapungere strada Laboratorului, in prelungirea strazii Gh.Gr.Cantacuzino, inclusiv deviere retele tehnico-edilitare (proiectare+executie)</t>
  </si>
  <si>
    <t>Reabilitare si modernizare Pasaje pietonale subterane B-dul Bucuresti 1 si B-dul Bucuresti 2</t>
  </si>
  <si>
    <t>Pod peste paraul Dambu pe strada Muzelor</t>
  </si>
  <si>
    <t>Documentatie - scenariu de securitate la incendiu  pentru obtinerea autorizatiei de securitate la incendiu Laborator Radioterapie cu Energii Inalte</t>
  </si>
  <si>
    <t>SF Optimizare zona parcare str. Sergent Mateescu Gheorghe</t>
  </si>
  <si>
    <t>Elaborare strategie de infrastructura verde a municipiului Ploiesti</t>
  </si>
  <si>
    <t>Servicii de mentenanta si gazduire a bazei de date GIS a:"Registrului local al spatiilor verzi"</t>
  </si>
  <si>
    <t>Elaborarea in format GIS a PUZ pentru municipiul Ploiesti- zona centrala</t>
  </si>
  <si>
    <t>Actualizare in format GIS a Planului Urbanistic General pentru municipiul Ploiesti.</t>
  </si>
  <si>
    <t>Retele tehnico edilitare, drumuri si accese aferente locuinte pentru tineri, destinate inchirierii specialistilor din sanatate, str. Cosminele nr. 11A, Ploiesti, jud. Prahova</t>
  </si>
  <si>
    <t>SF Lucrari de relocare pepiniera (proiectare + executie)</t>
  </si>
  <si>
    <t>SF, PT Regenerare urbana zona verde in municipiul Ploiesti"Regenerare urbana - modernizare liziera in zona UPG, bdul. Bucuresti Campus UPG"</t>
  </si>
  <si>
    <t xml:space="preserve">Buget Local                          2025         </t>
  </si>
  <si>
    <t>Actualizare DALI -Pod care asigura legatura dintre strada Apelor si strada Berzei, Municipiul Ploiesti</t>
  </si>
  <si>
    <t>Studii de trafic in municipiul Ploiesti</t>
  </si>
  <si>
    <t>SF Amenajare sens giratoriu intersectie Str. Ghe.Gr.Cantacuzino/ str.Laboratorului</t>
  </si>
  <si>
    <t>Marire spor putere energie electrica Spital de Pediatrie Ploiesti</t>
  </si>
  <si>
    <t>Achizitie solutie de monitorizare GPS pentru mijloace de transport public local de persoane in municipiul Ploiesti</t>
  </si>
  <si>
    <t xml:space="preserve">Documentatie constructie modulara -Scoala Gimnaziala I.A. Basarabescu </t>
  </si>
  <si>
    <t xml:space="preserve">Constructie modulara -Scoala Gimnaziala I.A. Basarabescu </t>
  </si>
  <si>
    <t>Parcare Supraterana Zona Centrala, Strada Grivitei (achizitie cladiri)</t>
  </si>
  <si>
    <t xml:space="preserve">Documentatii tehnice continuare lucrari "Restaurare partiala, fatada si acoperis la cladirea Colegiul National ,,I. L. Caragiale'' </t>
  </si>
  <si>
    <t xml:space="preserve">Eliberare amplasament si indeplinire conditii de coexistenta pentru construire sală de educație fizică școlară"Modernizare școală Candiano Popescu </t>
  </si>
  <si>
    <t>Innoirea parcului de vehicule destinate transportului public prin achizitia de autobuze si statii de incarcare</t>
  </si>
  <si>
    <t>Documentatii pentru executie lucrari:"Marire spor putere energie electrica Spital de Pediatrie"  Ploiesti</t>
  </si>
  <si>
    <t xml:space="preserve">Laborator Radioterapie cu Energii Inalte </t>
  </si>
  <si>
    <t>Dotare unitati de invatamant cu masini de gatit/hote/obiecte sanitare profesionale/lift alimente</t>
  </si>
  <si>
    <t>Achizitie imobil strada Maramures nr.20</t>
  </si>
  <si>
    <t>SF, PT Regenerare urbana zona verde in municipiul Ploiesti:"Liziera NORD"</t>
  </si>
  <si>
    <t>Regenerare urbana zona verde in municipiul Ploiesti"Regenerare urbana - modernizare liziera in zona UPG, bdul. Bucuresti Campus UPG"</t>
  </si>
  <si>
    <t>Statii asteptare calatori pentru reteaua de transport public din Municipiul Ploiesti</t>
  </si>
  <si>
    <t>Achizitii toalete publice in Municipiul Ploiesti</t>
  </si>
  <si>
    <t xml:space="preserve">Achizitie sistem de proiectie </t>
  </si>
  <si>
    <t>DALI Amenajare teren de sport Liceul Tehnologic Lazar Edeleanu Ploiesti</t>
  </si>
  <si>
    <t>Amenajare teren de sport Liceul Tehnologic Lazar Edeleanu Ploiesti(PT+Executie)</t>
  </si>
  <si>
    <t>SF Realizare piste Biciclete/ Pumptrack in Parc Municipal Ploiesti Vest</t>
  </si>
  <si>
    <t>Realizare piste Biciclete/ Pumptrack in Parc Municipal Ploiesti Vest (proiectare+ executie)</t>
  </si>
  <si>
    <t>Concurs de solutii pentru "SF, PT Amenajare spatii comerciale"</t>
  </si>
  <si>
    <t>Concurs de solutii pentru: "SF PT Amenajare parau Dambu"</t>
  </si>
  <si>
    <t>Modernizare strazi in Cartierul Mitica Apostol Ploiesti</t>
  </si>
  <si>
    <t>Construire și dotare Piață Agroalimentară Centrală</t>
  </si>
  <si>
    <t>Amenajare sens giratoriu intersectie Str. Ghe.Gr.Cantacuzino/ str.Laboratorului</t>
  </si>
  <si>
    <t>SF Asigurare banda de circulatie pentru fluidizare trafic zona Str.Gr.Catntacuzino cu Sos. Vestului</t>
  </si>
  <si>
    <r>
      <t>Dotări Parc Municipal Ploiești Vest (</t>
    </r>
    <r>
      <rPr>
        <sz val="11"/>
        <color indexed="8"/>
        <rFont val="Times New Roman"/>
        <family val="1"/>
        <charset val="238"/>
      </rPr>
      <t>tractoraș de tuns iarbă, sistem videoproiecție)</t>
    </r>
  </si>
  <si>
    <t xml:space="preserve">SF Modernizare strazi Cartier EDEN </t>
  </si>
  <si>
    <t xml:space="preserve">SF Amenajare loc de joaca in Cartierul Penes Curcanu </t>
  </si>
  <si>
    <t xml:space="preserve">SF - Gradinita cu program normal la Colegiul National Pedagogic ,,Regina Maria" </t>
  </si>
  <si>
    <t>Amenajare locuri de joaca Cartier Penes Curcanu (proiectare + executie)</t>
  </si>
  <si>
    <t xml:space="preserve">Inlocuire incalzire la Colegiul National ,,Regina Maria" corp A </t>
  </si>
  <si>
    <t xml:space="preserve">PT Inlocuire incalzire la Colegiul National ,,Regina Maria" corp A </t>
  </si>
  <si>
    <t>.</t>
  </si>
  <si>
    <r>
      <t xml:space="preserve">Servicii de publicitate pentru proiectul:"Dotarea cu echipamente informatice, mobilier si materiale educationale/sportive a unitatilor de invatamant din municipiul Ploiesti" </t>
    </r>
    <r>
      <rPr>
        <b/>
        <sz val="11"/>
        <rFont val="Times New Roman"/>
        <family val="1"/>
      </rPr>
      <t>-școli</t>
    </r>
  </si>
  <si>
    <r>
      <t xml:space="preserve">Servicii de publicitate pentru proiectul:"Dotarea cu echipamente informatice, mobilier si materiale educationale/sportive a unitatilor de invatamant din municipiul Ploiesti"- </t>
    </r>
    <r>
      <rPr>
        <b/>
        <sz val="11"/>
        <rFont val="Times New Roman"/>
        <family val="1"/>
      </rPr>
      <t>licee</t>
    </r>
  </si>
  <si>
    <r>
      <t xml:space="preserve">Documentatii program "South-Muntenia Energy Efficiency for Public Buildings Investment Programme - </t>
    </r>
    <r>
      <rPr>
        <b/>
        <sz val="11"/>
        <rFont val="Times New Roman"/>
        <family val="1"/>
      </rPr>
      <t>gradinite</t>
    </r>
  </si>
  <si>
    <r>
      <t xml:space="preserve">Documentatii program "South-Muntenia Energy Efficiency for Public Buildings Investment Programme - </t>
    </r>
    <r>
      <rPr>
        <b/>
        <sz val="11"/>
        <rFont val="Times New Roman"/>
        <family val="1"/>
      </rPr>
      <t>scoli</t>
    </r>
  </si>
  <si>
    <r>
      <t xml:space="preserve">Documentatii tehnice-faza D.A.L.I. pentru obtinerea avizului de securitate la incendiu la unitati de invatamant - </t>
    </r>
    <r>
      <rPr>
        <b/>
        <sz val="11"/>
        <rFont val="Times New Roman"/>
        <family val="1"/>
      </rPr>
      <t>gradinite</t>
    </r>
  </si>
  <si>
    <r>
      <t>Documentatii tehnice-faza D.A.L.I. pentru obtinerea avizului de securitate la incendiu la unitati de invatamant -</t>
    </r>
    <r>
      <rPr>
        <b/>
        <sz val="11"/>
        <rFont val="Times New Roman"/>
        <family val="1"/>
      </rPr>
      <t xml:space="preserve"> școli</t>
    </r>
  </si>
  <si>
    <r>
      <t>Documentatii tehnice-faza D.A.L.I. pentru obtinerea avizului de securitate la incendiu la unitati de invatamant -</t>
    </r>
    <r>
      <rPr>
        <b/>
        <sz val="11"/>
        <rFont val="Times New Roman"/>
        <family val="1"/>
      </rPr>
      <t xml:space="preserve"> licee</t>
    </r>
  </si>
  <si>
    <r>
      <t>Evaluari vizuale/Expertize tehnice la unitati de invatamant -</t>
    </r>
    <r>
      <rPr>
        <b/>
        <sz val="11"/>
        <rFont val="Times New Roman"/>
        <family val="1"/>
      </rPr>
      <t xml:space="preserve"> gradinite</t>
    </r>
  </si>
  <si>
    <r>
      <t>Evaluari vizuale/Expertize tehnice la unitati de invatamant -</t>
    </r>
    <r>
      <rPr>
        <b/>
        <sz val="11"/>
        <rFont val="Times New Roman"/>
        <family val="1"/>
      </rPr>
      <t xml:space="preserve"> școli</t>
    </r>
  </si>
  <si>
    <r>
      <t xml:space="preserve">Evaluari vizuale/Expertize tehnice la unitati de invatamant </t>
    </r>
    <r>
      <rPr>
        <b/>
        <sz val="11"/>
        <rFont val="Times New Roman"/>
        <family val="1"/>
      </rPr>
      <t>- licee</t>
    </r>
  </si>
  <si>
    <r>
      <t xml:space="preserve">Dotare unitati de invatamant cu centrale termice - </t>
    </r>
    <r>
      <rPr>
        <b/>
        <sz val="11"/>
        <color theme="1"/>
        <rFont val="Times New Roman"/>
        <family val="1"/>
      </rPr>
      <t>gradinite</t>
    </r>
  </si>
  <si>
    <r>
      <t>Dotare unitati de invatamant cu centrale termice -</t>
    </r>
    <r>
      <rPr>
        <b/>
        <sz val="11"/>
        <color theme="1"/>
        <rFont val="Times New Roman"/>
        <family val="1"/>
      </rPr>
      <t xml:space="preserve"> scoli</t>
    </r>
  </si>
  <si>
    <r>
      <t xml:space="preserve">Dotare unitati de invatamant cu centrale termice - </t>
    </r>
    <r>
      <rPr>
        <b/>
        <sz val="11"/>
        <color theme="1"/>
        <rFont val="Times New Roman"/>
        <family val="1"/>
      </rPr>
      <t>licee</t>
    </r>
  </si>
  <si>
    <r>
      <t xml:space="preserve">Documentatii unitati de invatamant - </t>
    </r>
    <r>
      <rPr>
        <b/>
        <sz val="12"/>
        <rFont val="Times New Roman"/>
        <family val="1"/>
      </rPr>
      <t>grădinițe</t>
    </r>
  </si>
  <si>
    <r>
      <t xml:space="preserve">Documentatii unitati de invatamant - </t>
    </r>
    <r>
      <rPr>
        <b/>
        <sz val="12"/>
        <rFont val="Times New Roman"/>
        <family val="1"/>
      </rPr>
      <t>școli</t>
    </r>
  </si>
  <si>
    <r>
      <t xml:space="preserve">Documentatii unitati de invatamant - </t>
    </r>
    <r>
      <rPr>
        <b/>
        <sz val="12"/>
        <rFont val="Times New Roman"/>
        <family val="1"/>
      </rPr>
      <t>licee</t>
    </r>
  </si>
  <si>
    <t xml:space="preserve">Documentatii unitati de invatamant </t>
  </si>
  <si>
    <r>
      <t xml:space="preserve">Servicii de publicitate pentru proiectul:"Dotarea cu echipamente informatice, mobilier si materiale educationale/sportive a unitatilor de invatamant din municipiul Ploiesti" - </t>
    </r>
    <r>
      <rPr>
        <b/>
        <sz val="11"/>
        <rFont val="Times New Roman"/>
        <family val="1"/>
      </rPr>
      <t>grădinițe</t>
    </r>
  </si>
  <si>
    <t>67.03.04</t>
  </si>
  <si>
    <t>67.05.03</t>
  </si>
  <si>
    <t>81.06.00</t>
  </si>
  <si>
    <t>Reabilitare si modernizarea strazii Mihai Bravu, inclusiv consolidarea si modernizarea celor doua pasaje auto si pietonale peste CF strada Mihai Bravu(proiectare+executie)</t>
  </si>
  <si>
    <t>Achizitie Servicii de realizare a unui ,,Studiu de specialitate/mobilitate privind evaluarea fluxurilor de transport persoane, determinarea cerinţelor de transport public de persoane, anticiparea evoluţiei acestora precum şi elaborarea Contractului de delegare de gestiune a serviciului de transport public urban prin curse regulate avand in vedere parteneriatul dintre Municipiul Ploiesti si UAT Aricestii Rahtivani, judetul Prahova, precum si efectuarea unei analize tehnico-economice şi de eficienţă, necesară efectuării acestuia tip de transport în condiţii optime”.</t>
  </si>
  <si>
    <t>CE</t>
  </si>
  <si>
    <t>CF</t>
  </si>
  <si>
    <t>8=(5+6+7)</t>
  </si>
  <si>
    <t>Inlocuire si modernizare infrastructura gazon Stadion Ilie oana Ploiesti (proiectare+executie)</t>
  </si>
  <si>
    <t>Reabilitare iluminat nocturnă Stadion ”Ilie Oana”(proiectare+executie)</t>
  </si>
  <si>
    <t>ET,DALI Modernizare si extindere "Bazin de inot (VEGA)</t>
  </si>
  <si>
    <t>ET, DALI Restaurare/Consolidare si punere in valoare a ansamblului Halelor Centrale -             inclusiv amenajare Piata Agroalimentara Centrala;</t>
  </si>
  <si>
    <t>Servicii de publicitate Cresa Aleea Strunga nr.2B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</si>
</sst>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>
    <font>
      <sz val="10"/>
      <name val="Arial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</font>
    <font>
      <b/>
      <sz val="10"/>
      <color indexed="8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color indexed="10"/>
      <name val="Times New Roman"/>
      <family val="1"/>
      <charset val="238"/>
    </font>
    <font>
      <b/>
      <sz val="11"/>
      <color indexed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15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12"/>
      <name val="Times New Roman"/>
      <family val="1"/>
      <charset val="238"/>
    </font>
    <font>
      <b/>
      <sz val="11"/>
      <color rgb="FF00B05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00B05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sz val="12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rgb="FF0000FF"/>
      <name val="Times New Roman"/>
      <family val="1"/>
      <charset val="238"/>
    </font>
    <font>
      <sz val="11"/>
      <name val="Times New Roman"/>
      <family val="1"/>
    </font>
    <font>
      <sz val="11"/>
      <color rgb="FF0000FF"/>
      <name val="Times New Roman"/>
      <family val="1"/>
      <charset val="238"/>
    </font>
    <font>
      <b/>
      <sz val="10"/>
      <color theme="1"/>
      <name val="Arial"/>
      <family val="2"/>
      <charset val="238"/>
    </font>
    <font>
      <i/>
      <sz val="11"/>
      <name val="Times New Roman"/>
      <family val="1"/>
    </font>
    <font>
      <sz val="11"/>
      <name val="Times New Roman R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color rgb="FF00CCFF"/>
      <name val="Times New Roman"/>
      <family val="1"/>
      <charset val="238"/>
    </font>
    <font>
      <sz val="11"/>
      <color rgb="FF00CCFF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theme="0"/>
      </patternFill>
    </fill>
    <fill>
      <patternFill patternType="solid">
        <fgColor rgb="FFCCECFF"/>
        <bgColor indexed="64"/>
      </patternFill>
    </fill>
    <fill>
      <patternFill patternType="gray0625">
        <bgColor rgb="FFCCECFF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259">
    <xf numFmtId="0" fontId="0" fillId="0" borderId="0" xfId="0"/>
    <xf numFmtId="0" fontId="7" fillId="2" borderId="0" xfId="0" applyFont="1" applyFill="1"/>
    <xf numFmtId="0" fontId="14" fillId="2" borderId="0" xfId="0" applyFont="1" applyFill="1"/>
    <xf numFmtId="0" fontId="2" fillId="2" borderId="0" xfId="0" applyFont="1" applyFill="1"/>
    <xf numFmtId="4" fontId="1" fillId="2" borderId="0" xfId="0" applyNumberFormat="1" applyFont="1" applyFill="1" applyAlignment="1">
      <alignment horizontal="center"/>
    </xf>
    <xf numFmtId="0" fontId="10" fillId="2" borderId="0" xfId="0" applyFont="1" applyFill="1"/>
    <xf numFmtId="0" fontId="4" fillId="2" borderId="0" xfId="0" applyFont="1" applyFill="1"/>
    <xf numFmtId="0" fontId="9" fillId="2" borderId="0" xfId="0" applyFont="1" applyFill="1" applyAlignment="1">
      <alignment horizontal="center"/>
    </xf>
    <xf numFmtId="0" fontId="1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11" fillId="2" borderId="0" xfId="0" applyFont="1" applyFill="1"/>
    <xf numFmtId="0" fontId="0" fillId="2" borderId="0" xfId="0" applyFill="1"/>
    <xf numFmtId="0" fontId="6" fillId="2" borderId="0" xfId="0" applyFont="1" applyFill="1" applyAlignment="1">
      <alignment horizontal="center"/>
    </xf>
    <xf numFmtId="0" fontId="19" fillId="2" borderId="0" xfId="0" applyFont="1" applyFill="1"/>
    <xf numFmtId="0" fontId="18" fillId="2" borderId="0" xfId="0" applyFont="1" applyFill="1"/>
    <xf numFmtId="0" fontId="15" fillId="2" borderId="0" xfId="0" applyFont="1" applyFill="1"/>
    <xf numFmtId="0" fontId="22" fillId="2" borderId="0" xfId="0" applyFont="1" applyFill="1"/>
    <xf numFmtId="0" fontId="16" fillId="2" borderId="0" xfId="0" applyFont="1" applyFill="1"/>
    <xf numFmtId="0" fontId="3" fillId="2" borderId="0" xfId="0" applyFont="1" applyFill="1" applyAlignment="1"/>
    <xf numFmtId="0" fontId="5" fillId="2" borderId="17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1" fontId="5" fillId="2" borderId="14" xfId="0" applyNumberFormat="1" applyFont="1" applyFill="1" applyBorder="1" applyAlignment="1">
      <alignment horizontal="center"/>
    </xf>
    <xf numFmtId="4" fontId="6" fillId="3" borderId="16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" fontId="20" fillId="2" borderId="1" xfId="0" applyNumberFormat="1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4" fontId="21" fillId="3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justify" vertical="center"/>
    </xf>
    <xf numFmtId="0" fontId="28" fillId="2" borderId="0" xfId="0" applyFont="1" applyFill="1"/>
    <xf numFmtId="4" fontId="13" fillId="2" borderId="4" xfId="0" applyNumberFormat="1" applyFont="1" applyFill="1" applyBorder="1" applyAlignment="1">
      <alignment horizontal="left" vertical="center" wrapText="1"/>
    </xf>
    <xf numFmtId="4" fontId="6" fillId="3" borderId="4" xfId="0" applyNumberFormat="1" applyFont="1" applyFill="1" applyBorder="1" applyAlignment="1">
      <alignment horizontal="left" vertical="center" wrapText="1"/>
    </xf>
    <xf numFmtId="4" fontId="20" fillId="2" borderId="4" xfId="0" applyNumberFormat="1" applyFont="1" applyFill="1" applyBorder="1" applyAlignment="1">
      <alignment horizontal="left" vertical="center"/>
    </xf>
    <xf numFmtId="4" fontId="13" fillId="2" borderId="4" xfId="0" applyNumberFormat="1" applyFont="1" applyFill="1" applyBorder="1" applyAlignment="1">
      <alignment horizontal="left" vertical="center"/>
    </xf>
    <xf numFmtId="4" fontId="6" fillId="3" borderId="4" xfId="0" applyNumberFormat="1" applyFont="1" applyFill="1" applyBorder="1" applyAlignment="1">
      <alignment horizontal="left" vertical="center"/>
    </xf>
    <xf numFmtId="4" fontId="27" fillId="2" borderId="4" xfId="0" applyNumberFormat="1" applyFont="1" applyFill="1" applyBorder="1" applyAlignment="1">
      <alignment horizontal="left" vertical="center"/>
    </xf>
    <xf numFmtId="4" fontId="27" fillId="2" borderId="4" xfId="0" applyNumberFormat="1" applyFont="1" applyFill="1" applyBorder="1" applyAlignment="1">
      <alignment horizontal="left" vertical="center" wrapText="1"/>
    </xf>
    <xf numFmtId="4" fontId="6" fillId="2" borderId="4" xfId="0" applyNumberFormat="1" applyFont="1" applyFill="1" applyBorder="1" applyAlignment="1">
      <alignment horizontal="left" vertical="center"/>
    </xf>
    <xf numFmtId="4" fontId="6" fillId="3" borderId="2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/>
    <xf numFmtId="4" fontId="6" fillId="3" borderId="3" xfId="0" applyNumberFormat="1" applyFont="1" applyFill="1" applyBorder="1" applyAlignment="1">
      <alignment horizontal="left" vertical="center"/>
    </xf>
    <xf numFmtId="4" fontId="15" fillId="2" borderId="4" xfId="0" applyNumberFormat="1" applyFont="1" applyFill="1" applyBorder="1" applyAlignment="1">
      <alignment vertical="center" wrapText="1"/>
    </xf>
    <xf numFmtId="4" fontId="21" fillId="3" borderId="4" xfId="0" applyNumberFormat="1" applyFont="1" applyFill="1" applyBorder="1" applyAlignment="1">
      <alignment horizontal="left" vertical="center" wrapText="1"/>
    </xf>
    <xf numFmtId="1" fontId="29" fillId="2" borderId="1" xfId="0" applyNumberFormat="1" applyFont="1" applyFill="1" applyBorder="1" applyAlignment="1">
      <alignment horizontal="center" vertical="center"/>
    </xf>
    <xf numFmtId="4" fontId="29" fillId="2" borderId="4" xfId="0" applyNumberFormat="1" applyFont="1" applyFill="1" applyBorder="1" applyAlignment="1">
      <alignment horizontal="left" vertical="center" wrapText="1"/>
    </xf>
    <xf numFmtId="4" fontId="29" fillId="2" borderId="1" xfId="0" applyNumberFormat="1" applyFont="1" applyFill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/>
    </xf>
    <xf numFmtId="4" fontId="16" fillId="2" borderId="4" xfId="0" applyNumberFormat="1" applyFont="1" applyFill="1" applyBorder="1" applyAlignment="1">
      <alignment horizontal="center" vertical="center"/>
    </xf>
    <xf numFmtId="1" fontId="5" fillId="2" borderId="21" xfId="0" applyNumberFormat="1" applyFont="1" applyFill="1" applyBorder="1" applyAlignment="1">
      <alignment horizontal="center"/>
    </xf>
    <xf numFmtId="4" fontId="13" fillId="2" borderId="4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0" fontId="21" fillId="2" borderId="0" xfId="0" applyFont="1" applyFill="1"/>
    <xf numFmtId="0" fontId="10" fillId="2" borderId="0" xfId="0" applyFont="1" applyFill="1" applyBorder="1" applyAlignment="1">
      <alignment horizontal="center"/>
    </xf>
    <xf numFmtId="4" fontId="20" fillId="2" borderId="1" xfId="0" applyNumberFormat="1" applyFont="1" applyFill="1" applyBorder="1" applyAlignment="1">
      <alignment horizontal="center" wrapText="1"/>
    </xf>
    <xf numFmtId="1" fontId="10" fillId="2" borderId="0" xfId="0" applyNumberFormat="1" applyFont="1" applyFill="1" applyBorder="1" applyAlignment="1">
      <alignment horizontal="center"/>
    </xf>
    <xf numFmtId="4" fontId="29" fillId="2" borderId="1" xfId="0" applyNumberFormat="1" applyFont="1" applyFill="1" applyBorder="1" applyAlignment="1">
      <alignment horizontal="center" vertical="center" wrapText="1"/>
    </xf>
    <xf numFmtId="0" fontId="31" fillId="2" borderId="0" xfId="0" applyFont="1" applyFill="1"/>
    <xf numFmtId="0" fontId="29" fillId="2" borderId="0" xfId="0" applyFont="1" applyFill="1"/>
    <xf numFmtId="0" fontId="1" fillId="2" borderId="0" xfId="0" applyFont="1" applyFill="1" applyAlignment="1">
      <alignment horizontal="center"/>
    </xf>
    <xf numFmtId="1" fontId="1" fillId="2" borderId="14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15" fillId="2" borderId="20" xfId="0" applyFont="1" applyFill="1" applyBorder="1" applyAlignment="1">
      <alignment horizontal="left" vertical="center" wrapText="1"/>
    </xf>
    <xf numFmtId="4" fontId="3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4" fontId="24" fillId="2" borderId="0" xfId="0" applyNumberFormat="1" applyFont="1" applyFill="1" applyBorder="1" applyAlignment="1">
      <alignment horizontal="right"/>
    </xf>
    <xf numFmtId="1" fontId="1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3" fontId="16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5" fillId="2" borderId="20" xfId="0" applyFont="1" applyFill="1" applyBorder="1" applyAlignment="1">
      <alignment horizontal="left" vertical="top" wrapText="1"/>
    </xf>
    <xf numFmtId="0" fontId="16" fillId="2" borderId="0" xfId="0" applyFont="1" applyFill="1" applyAlignment="1">
      <alignment horizontal="center"/>
    </xf>
    <xf numFmtId="0" fontId="15" fillId="2" borderId="4" xfId="0" applyFont="1" applyFill="1" applyBorder="1" applyAlignment="1">
      <alignment horizontal="left" vertical="top"/>
    </xf>
    <xf numFmtId="0" fontId="15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vertical="center" wrapText="1"/>
    </xf>
    <xf numFmtId="0" fontId="36" fillId="2" borderId="4" xfId="0" applyFont="1" applyFill="1" applyBorder="1" applyAlignment="1">
      <alignment horizontal="justify" vertical="center"/>
    </xf>
    <xf numFmtId="0" fontId="3" fillId="2" borderId="0" xfId="0" applyFont="1" applyFill="1" applyAlignment="1">
      <alignment horizontal="center"/>
    </xf>
    <xf numFmtId="4" fontId="3" fillId="2" borderId="0" xfId="0" applyNumberFormat="1" applyFont="1" applyFill="1" applyAlignment="1"/>
    <xf numFmtId="0" fontId="37" fillId="0" borderId="23" xfId="0" applyFont="1" applyBorder="1" applyAlignment="1">
      <alignment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7" fillId="2" borderId="20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justify" vertical="center"/>
    </xf>
    <xf numFmtId="0" fontId="7" fillId="2" borderId="20" xfId="0" applyFont="1" applyFill="1" applyBorder="1" applyAlignment="1">
      <alignment vertical="center" wrapText="1"/>
    </xf>
    <xf numFmtId="4" fontId="18" fillId="2" borderId="4" xfId="0" applyNumberFormat="1" applyFont="1" applyFill="1" applyBorder="1" applyAlignment="1">
      <alignment wrapText="1"/>
    </xf>
    <xf numFmtId="4" fontId="7" fillId="2" borderId="4" xfId="0" applyNumberFormat="1" applyFont="1" applyFill="1" applyBorder="1" applyAlignment="1">
      <alignment wrapText="1"/>
    </xf>
    <xf numFmtId="4" fontId="7" fillId="2" borderId="4" xfId="0" applyNumberFormat="1" applyFont="1" applyFill="1" applyBorder="1" applyAlignment="1">
      <alignment horizontal="left" vertical="center" wrapText="1"/>
    </xf>
    <xf numFmtId="4" fontId="21" fillId="2" borderId="1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vertical="center" wrapText="1"/>
    </xf>
    <xf numFmtId="0" fontId="26" fillId="2" borderId="20" xfId="0" applyFont="1" applyFill="1" applyBorder="1" applyAlignment="1">
      <alignment vertical="center" wrapText="1"/>
    </xf>
    <xf numFmtId="1" fontId="16" fillId="2" borderId="1" xfId="0" applyNumberFormat="1" applyFont="1" applyFill="1" applyBorder="1" applyAlignment="1">
      <alignment horizontal="center" vertical="center"/>
    </xf>
    <xf numFmtId="4" fontId="1" fillId="2" borderId="15" xfId="0" applyNumberFormat="1" applyFont="1" applyFill="1" applyBorder="1" applyAlignment="1">
      <alignment horizontal="center" vertical="center" wrapText="1"/>
    </xf>
    <xf numFmtId="1" fontId="3" fillId="2" borderId="9" xfId="0" applyNumberFormat="1" applyFont="1" applyFill="1" applyBorder="1" applyAlignment="1">
      <alignment horizontal="center" vertical="center"/>
    </xf>
    <xf numFmtId="0" fontId="34" fillId="2" borderId="12" xfId="0" applyFont="1" applyFill="1" applyBorder="1" applyAlignment="1">
      <alignment vertical="center" wrapText="1"/>
    </xf>
    <xf numFmtId="4" fontId="3" fillId="2" borderId="12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wrapText="1"/>
    </xf>
    <xf numFmtId="0" fontId="37" fillId="0" borderId="0" xfId="0" applyFont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34" fillId="2" borderId="4" xfId="0" applyFont="1" applyFill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6" fillId="2" borderId="0" xfId="0" applyFont="1" applyFill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25" fillId="2" borderId="0" xfId="0" applyFont="1" applyFill="1" applyBorder="1" applyAlignment="1">
      <alignment horizontal="left"/>
    </xf>
    <xf numFmtId="0" fontId="25" fillId="2" borderId="0" xfId="0" applyFont="1" applyFill="1" applyAlignment="1"/>
    <xf numFmtId="0" fontId="38" fillId="2" borderId="0" xfId="0" applyFont="1" applyFill="1"/>
    <xf numFmtId="0" fontId="25" fillId="2" borderId="0" xfId="0" applyFont="1" applyFill="1" applyAlignment="1">
      <alignment horizontal="center"/>
    </xf>
    <xf numFmtId="0" fontId="25" fillId="2" borderId="0" xfId="0" applyFont="1" applyFill="1" applyBorder="1" applyAlignment="1">
      <alignment horizontal="center"/>
    </xf>
    <xf numFmtId="1" fontId="25" fillId="2" borderId="0" xfId="0" applyNumberFormat="1" applyFont="1" applyFill="1" applyBorder="1" applyAlignment="1">
      <alignment horizontal="center"/>
    </xf>
    <xf numFmtId="4" fontId="39" fillId="2" borderId="0" xfId="0" applyNumberFormat="1" applyFont="1" applyFill="1" applyAlignment="1">
      <alignment horizontal="center"/>
    </xf>
    <xf numFmtId="0" fontId="25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37" fillId="0" borderId="23" xfId="0" applyFont="1" applyBorder="1" applyAlignment="1">
      <alignment wrapText="1"/>
    </xf>
    <xf numFmtId="0" fontId="15" fillId="0" borderId="23" xfId="0" applyFont="1" applyBorder="1" applyAlignment="1">
      <alignment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2" fillId="2" borderId="4" xfId="0" applyFont="1" applyFill="1" applyBorder="1" applyAlignment="1">
      <alignment horizontal="justify" vertical="center"/>
    </xf>
    <xf numFmtId="0" fontId="15" fillId="2" borderId="4" xfId="0" applyFont="1" applyFill="1" applyBorder="1" applyAlignment="1">
      <alignment horizontal="left" vertical="center"/>
    </xf>
    <xf numFmtId="0" fontId="26" fillId="2" borderId="0" xfId="0" applyFont="1" applyFill="1" applyBorder="1" applyAlignment="1">
      <alignment vertical="center"/>
    </xf>
    <xf numFmtId="0" fontId="5" fillId="4" borderId="21" xfId="0" applyFont="1" applyFill="1" applyBorder="1" applyAlignment="1">
      <alignment horizontal="center"/>
    </xf>
    <xf numFmtId="4" fontId="6" fillId="5" borderId="2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/>
    </xf>
    <xf numFmtId="4" fontId="29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 wrapText="1"/>
    </xf>
    <xf numFmtId="4" fontId="16" fillId="4" borderId="1" xfId="0" applyNumberFormat="1" applyFont="1" applyFill="1" applyBorder="1" applyAlignment="1">
      <alignment horizontal="center" vertical="center" wrapText="1"/>
    </xf>
    <xf numFmtId="4" fontId="3" fillId="4" borderId="9" xfId="0" applyNumberFormat="1" applyFont="1" applyFill="1" applyBorder="1" applyAlignment="1">
      <alignment horizontal="center" vertical="center"/>
    </xf>
    <xf numFmtId="4" fontId="16" fillId="4" borderId="9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horizontal="center" vertical="center"/>
    </xf>
    <xf numFmtId="4" fontId="16" fillId="4" borderId="4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wrapText="1"/>
    </xf>
    <xf numFmtId="4" fontId="3" fillId="4" borderId="4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4" fontId="29" fillId="4" borderId="1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" fontId="44" fillId="2" borderId="1" xfId="0" applyNumberFormat="1" applyFont="1" applyFill="1" applyBorder="1" applyAlignment="1">
      <alignment horizontal="center" vertical="center"/>
    </xf>
    <xf numFmtId="4" fontId="44" fillId="2" borderId="4" xfId="0" applyNumberFormat="1" applyFont="1" applyFill="1" applyBorder="1" applyAlignment="1">
      <alignment wrapText="1"/>
    </xf>
    <xf numFmtId="4" fontId="44" fillId="2" borderId="1" xfId="0" applyNumberFormat="1" applyFont="1" applyFill="1" applyBorder="1" applyAlignment="1">
      <alignment horizontal="center" vertical="center"/>
    </xf>
    <xf numFmtId="4" fontId="44" fillId="4" borderId="1" xfId="0" applyNumberFormat="1" applyFont="1" applyFill="1" applyBorder="1" applyAlignment="1">
      <alignment horizontal="center" vertical="center"/>
    </xf>
    <xf numFmtId="0" fontId="44" fillId="2" borderId="0" xfId="0" applyFont="1" applyFill="1" applyAlignment="1"/>
    <xf numFmtId="0" fontId="44" fillId="2" borderId="0" xfId="0" applyFont="1" applyFill="1"/>
    <xf numFmtId="0" fontId="45" fillId="2" borderId="0" xfId="0" applyFont="1" applyFill="1"/>
    <xf numFmtId="0" fontId="15" fillId="2" borderId="20" xfId="0" applyFont="1" applyFill="1" applyBorder="1" applyAlignment="1">
      <alignment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3" fillId="2" borderId="0" xfId="0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5" xfId="0" applyNumberFormat="1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 applyBorder="1" applyAlignment="1">
      <alignment horizontal="right"/>
    </xf>
    <xf numFmtId="0" fontId="5" fillId="4" borderId="5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18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19" xfId="0" applyNumberFormat="1" applyFont="1" applyFill="1" applyBorder="1" applyAlignment="1">
      <alignment horizontal="center" vertical="center" wrapText="1"/>
    </xf>
    <xf numFmtId="4" fontId="23" fillId="2" borderId="15" xfId="0" applyNumberFormat="1" applyFont="1" applyFill="1" applyBorder="1" applyAlignment="1">
      <alignment horizontal="center" vertical="center" wrapText="1"/>
    </xf>
    <xf numFmtId="4" fontId="23" fillId="2" borderId="8" xfId="0" applyNumberFormat="1" applyFont="1" applyFill="1" applyBorder="1" applyAlignment="1">
      <alignment horizontal="center" vertical="center" wrapText="1"/>
    </xf>
    <xf numFmtId="4" fontId="23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3" fontId="3" fillId="0" borderId="1" xfId="0" applyNumberFormat="1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justify" vertical="center"/>
    </xf>
    <xf numFmtId="1" fontId="3" fillId="0" borderId="1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/>
    </xf>
    <xf numFmtId="0" fontId="26" fillId="0" borderId="1" xfId="0" applyFont="1" applyFill="1" applyBorder="1" applyAlignment="1">
      <alignment horizontal="justify" vertical="center"/>
    </xf>
    <xf numFmtId="0" fontId="26" fillId="0" borderId="4" xfId="0" applyFont="1" applyFill="1" applyBorder="1" applyAlignment="1">
      <alignment horizontal="justify" vertical="center"/>
    </xf>
    <xf numFmtId="4" fontId="15" fillId="0" borderId="4" xfId="0" applyNumberFormat="1" applyFont="1" applyFill="1" applyBorder="1" applyAlignment="1">
      <alignment horizontal="left" vertical="center" wrapText="1"/>
    </xf>
    <xf numFmtId="4" fontId="1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wrapText="1"/>
    </xf>
    <xf numFmtId="4" fontId="15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/>
    <xf numFmtId="0" fontId="7" fillId="0" borderId="20" xfId="0" applyFont="1" applyFill="1" applyBorder="1" applyAlignment="1">
      <alignment vertical="center" wrapText="1"/>
    </xf>
    <xf numFmtId="4" fontId="7" fillId="0" borderId="4" xfId="0" applyNumberFormat="1" applyFont="1" applyFill="1" applyBorder="1" applyAlignment="1">
      <alignment vertical="center" wrapText="1"/>
    </xf>
    <xf numFmtId="0" fontId="7" fillId="0" borderId="20" xfId="0" applyFont="1" applyFill="1" applyBorder="1" applyAlignment="1">
      <alignment wrapText="1"/>
    </xf>
    <xf numFmtId="4" fontId="7" fillId="0" borderId="4" xfId="0" applyNumberFormat="1" applyFont="1" applyFill="1" applyBorder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left" wrapText="1"/>
    </xf>
    <xf numFmtId="0" fontId="7" fillId="0" borderId="0" xfId="0" applyFont="1" applyFill="1"/>
    <xf numFmtId="3" fontId="16" fillId="0" borderId="1" xfId="0" applyNumberFormat="1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 wrapText="1"/>
    </xf>
    <xf numFmtId="4" fontId="21" fillId="0" borderId="1" xfId="0" applyNumberFormat="1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wrapText="1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vertical="center" wrapText="1"/>
    </xf>
    <xf numFmtId="1" fontId="3" fillId="0" borderId="10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" fontId="3" fillId="0" borderId="22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CCECFF"/>
      <color rgb="FF00CCFF"/>
      <color rgb="FF00FFFF"/>
      <color rgb="FFFF33CC"/>
      <color rgb="FF0000FF"/>
      <color rgb="FF1E07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1"/>
  <sheetViews>
    <sheetView tabSelected="1" zoomScaleNormal="100" zoomScaleSheetLayoutView="80" workbookViewId="0">
      <selection activeCell="A9" sqref="A9:J9"/>
    </sheetView>
  </sheetViews>
  <sheetFormatPr defaultRowHeight="15"/>
  <cols>
    <col min="1" max="1" width="4.140625" style="5" customWidth="1"/>
    <col min="2" max="2" width="81.42578125" style="6" customWidth="1"/>
    <col min="3" max="3" width="13.28515625" style="7" customWidth="1"/>
    <col min="4" max="5" width="13.28515625" style="7" hidden="1" customWidth="1"/>
    <col min="6" max="6" width="13.28515625" style="64" customWidth="1"/>
    <col min="7" max="7" width="11.85546875" style="64" customWidth="1"/>
    <col min="8" max="8" width="10.85546875" style="64" customWidth="1"/>
    <col min="9" max="9" width="20.28515625" style="64" customWidth="1"/>
    <col min="10" max="10" width="18" style="66" customWidth="1"/>
    <col min="11" max="11" width="9.5703125" style="76" customWidth="1"/>
    <col min="12" max="12" width="13.28515625" style="76" customWidth="1"/>
    <col min="13" max="13" width="8.42578125" style="76" customWidth="1"/>
    <col min="14" max="14" width="8.85546875" style="76" customWidth="1"/>
    <col min="15" max="16" width="13.28515625" style="76" customWidth="1"/>
    <col min="17" max="16384" width="9.140625" style="12"/>
  </cols>
  <sheetData>
    <row r="1" spans="1:16" s="3" customFormat="1" ht="14.25">
      <c r="A1" s="190" t="s">
        <v>13</v>
      </c>
      <c r="B1" s="190"/>
      <c r="C1" s="49"/>
      <c r="D1" s="49"/>
      <c r="E1" s="49"/>
      <c r="F1" s="191"/>
      <c r="G1" s="191"/>
      <c r="H1" s="191"/>
      <c r="I1" s="191"/>
      <c r="J1" s="82"/>
      <c r="K1" s="189"/>
      <c r="L1" s="189"/>
      <c r="M1" s="189"/>
      <c r="N1" s="189"/>
      <c r="O1" s="189"/>
      <c r="P1" s="189"/>
    </row>
    <row r="2" spans="1:16" s="3" customFormat="1" ht="14.25">
      <c r="A2" s="190" t="s">
        <v>14</v>
      </c>
      <c r="B2" s="190"/>
      <c r="C2" s="49"/>
      <c r="D2" s="49"/>
      <c r="E2" s="49"/>
      <c r="F2" s="191"/>
      <c r="G2" s="191"/>
      <c r="H2" s="191"/>
      <c r="I2" s="191"/>
      <c r="J2" s="87"/>
      <c r="K2" s="189"/>
      <c r="L2" s="189"/>
      <c r="M2" s="189"/>
      <c r="N2" s="189"/>
      <c r="O2" s="189"/>
      <c r="P2" s="189"/>
    </row>
    <row r="3" spans="1:16" s="3" customFormat="1" ht="14.25">
      <c r="A3" s="190"/>
      <c r="B3" s="190"/>
      <c r="C3" s="49"/>
      <c r="D3" s="49"/>
      <c r="E3" s="49"/>
      <c r="F3" s="191" t="s">
        <v>128</v>
      </c>
      <c r="G3" s="191"/>
      <c r="H3" s="191"/>
      <c r="I3" s="191"/>
      <c r="J3" s="191"/>
      <c r="K3" s="189"/>
      <c r="L3" s="189"/>
      <c r="M3" s="189"/>
      <c r="N3" s="189"/>
      <c r="O3" s="189"/>
      <c r="P3" s="189"/>
    </row>
    <row r="4" spans="1:16" s="3" customFormat="1" ht="14.25">
      <c r="A4" s="19" t="s">
        <v>131</v>
      </c>
      <c r="B4" s="19"/>
      <c r="C4" s="19"/>
      <c r="D4" s="19"/>
      <c r="E4" s="19"/>
      <c r="F4" s="189" t="s">
        <v>129</v>
      </c>
      <c r="G4" s="189"/>
      <c r="H4" s="189"/>
      <c r="I4" s="189"/>
      <c r="J4" s="189"/>
      <c r="K4" s="189"/>
      <c r="L4" s="189"/>
      <c r="M4" s="189"/>
      <c r="N4" s="189"/>
      <c r="O4" s="189"/>
      <c r="P4" s="189"/>
    </row>
    <row r="5" spans="1:16" s="3" customFormat="1" ht="14.25">
      <c r="A5" s="19" t="s">
        <v>132</v>
      </c>
      <c r="B5" s="19"/>
      <c r="C5" s="19"/>
      <c r="D5" s="19"/>
      <c r="E5" s="19"/>
      <c r="F5" s="189" t="s">
        <v>130</v>
      </c>
      <c r="G5" s="189"/>
      <c r="H5" s="189"/>
      <c r="I5" s="189"/>
      <c r="J5" s="189"/>
      <c r="K5" s="189"/>
      <c r="L5" s="189"/>
      <c r="M5" s="189"/>
      <c r="N5" s="189"/>
      <c r="O5" s="189"/>
      <c r="P5" s="189"/>
    </row>
    <row r="6" spans="1:16" s="3" customFormat="1" ht="14.25">
      <c r="A6" s="86"/>
      <c r="B6" s="86"/>
      <c r="C6" s="86"/>
      <c r="D6" s="86"/>
      <c r="E6" s="86"/>
      <c r="F6" s="86"/>
      <c r="G6" s="86"/>
      <c r="H6" s="86"/>
      <c r="I6" s="86"/>
      <c r="J6" s="85"/>
      <c r="K6" s="189"/>
      <c r="L6" s="189"/>
      <c r="M6" s="189"/>
      <c r="N6" s="189"/>
      <c r="O6" s="189"/>
      <c r="P6" s="189"/>
    </row>
    <row r="7" spans="1:16" s="3" customFormat="1" ht="14.25">
      <c r="A7" s="19"/>
      <c r="B7" s="19"/>
      <c r="C7" s="19"/>
      <c r="D7" s="19"/>
      <c r="E7" s="19"/>
      <c r="F7" s="189"/>
      <c r="G7" s="189"/>
      <c r="H7" s="189"/>
      <c r="I7" s="189"/>
      <c r="J7" s="77"/>
      <c r="K7" s="189"/>
      <c r="L7" s="189"/>
      <c r="M7" s="189"/>
      <c r="N7" s="189"/>
      <c r="O7" s="189"/>
      <c r="P7" s="189"/>
    </row>
    <row r="8" spans="1:16" s="3" customFormat="1" ht="14.25">
      <c r="A8" s="189" t="s">
        <v>126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</row>
    <row r="9" spans="1:16" s="3" customFormat="1" ht="14.25">
      <c r="A9" s="189" t="s">
        <v>127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</row>
    <row r="10" spans="1:16" s="3" customFormat="1" thickBot="1">
      <c r="A10" s="83"/>
      <c r="C10" s="4"/>
      <c r="D10" s="4"/>
      <c r="E10" s="4"/>
      <c r="F10" s="198"/>
      <c r="G10" s="198"/>
      <c r="H10" s="198"/>
      <c r="I10" s="198"/>
      <c r="J10" s="78"/>
      <c r="K10" s="189"/>
      <c r="L10" s="189"/>
      <c r="M10" s="189"/>
      <c r="N10" s="189"/>
      <c r="O10" s="189"/>
      <c r="P10" s="189"/>
    </row>
    <row r="11" spans="1:16" s="8" customFormat="1" ht="10.5" customHeight="1">
      <c r="A11" s="180" t="s">
        <v>0</v>
      </c>
      <c r="B11" s="183" t="s">
        <v>1</v>
      </c>
      <c r="C11" s="183" t="s">
        <v>2</v>
      </c>
      <c r="D11" s="199" t="s">
        <v>260</v>
      </c>
      <c r="E11" s="199" t="s">
        <v>261</v>
      </c>
      <c r="F11" s="202" t="s">
        <v>16</v>
      </c>
      <c r="G11" s="203"/>
      <c r="H11" s="204"/>
      <c r="I11" s="195" t="s">
        <v>198</v>
      </c>
      <c r="J11" s="192" t="s">
        <v>37</v>
      </c>
      <c r="K11" s="19"/>
      <c r="L11" s="19"/>
      <c r="M11" s="19"/>
      <c r="N11" s="19"/>
      <c r="O11" s="19"/>
      <c r="P11" s="19"/>
    </row>
    <row r="12" spans="1:16" s="8" customFormat="1" ht="13.5" customHeight="1" thickBot="1">
      <c r="A12" s="181"/>
      <c r="B12" s="184"/>
      <c r="C12" s="184"/>
      <c r="D12" s="200"/>
      <c r="E12" s="200"/>
      <c r="F12" s="205"/>
      <c r="G12" s="206"/>
      <c r="H12" s="207"/>
      <c r="I12" s="196"/>
      <c r="J12" s="193"/>
      <c r="K12" s="19"/>
      <c r="L12" s="19"/>
      <c r="M12" s="19"/>
      <c r="N12" s="19"/>
      <c r="O12" s="19"/>
      <c r="P12" s="19"/>
    </row>
    <row r="13" spans="1:16" s="8" customFormat="1" ht="9" hidden="1" customHeight="1" thickBot="1">
      <c r="A13" s="181"/>
      <c r="B13" s="184"/>
      <c r="C13" s="184"/>
      <c r="D13" s="200"/>
      <c r="E13" s="200"/>
      <c r="F13" s="117"/>
      <c r="G13" s="117"/>
      <c r="H13" s="117"/>
      <c r="I13" s="196"/>
      <c r="J13" s="193"/>
      <c r="K13" s="19"/>
      <c r="L13" s="19"/>
      <c r="M13" s="19"/>
      <c r="N13" s="19"/>
      <c r="O13" s="19"/>
      <c r="P13" s="19"/>
    </row>
    <row r="14" spans="1:16" s="8" customFormat="1" ht="15" customHeight="1">
      <c r="A14" s="181"/>
      <c r="B14" s="184"/>
      <c r="C14" s="184"/>
      <c r="D14" s="200"/>
      <c r="E14" s="200"/>
      <c r="F14" s="208" t="s">
        <v>3</v>
      </c>
      <c r="G14" s="210" t="s">
        <v>4</v>
      </c>
      <c r="H14" s="208" t="s">
        <v>36</v>
      </c>
      <c r="I14" s="196"/>
      <c r="J14" s="193"/>
      <c r="K14" s="19"/>
      <c r="L14" s="19"/>
      <c r="M14" s="19"/>
      <c r="N14" s="19"/>
      <c r="O14" s="19"/>
      <c r="P14" s="19"/>
    </row>
    <row r="15" spans="1:16" s="8" customFormat="1" ht="19.5" customHeight="1" thickBot="1">
      <c r="A15" s="182"/>
      <c r="B15" s="185"/>
      <c r="C15" s="186"/>
      <c r="D15" s="201"/>
      <c r="E15" s="201"/>
      <c r="F15" s="209"/>
      <c r="G15" s="209"/>
      <c r="H15" s="209"/>
      <c r="I15" s="197"/>
      <c r="J15" s="194"/>
      <c r="K15" s="19"/>
      <c r="L15" s="19"/>
      <c r="M15" s="19"/>
      <c r="N15" s="19"/>
      <c r="O15" s="19"/>
      <c r="P15" s="19"/>
    </row>
    <row r="16" spans="1:16" s="70" customFormat="1" ht="15.75" customHeight="1" thickBot="1">
      <c r="A16" s="71">
        <v>0</v>
      </c>
      <c r="B16" s="20">
        <v>1</v>
      </c>
      <c r="C16" s="21">
        <v>2</v>
      </c>
      <c r="D16" s="149">
        <v>3</v>
      </c>
      <c r="E16" s="149">
        <v>4</v>
      </c>
      <c r="F16" s="58">
        <v>5</v>
      </c>
      <c r="G16" s="58">
        <v>6</v>
      </c>
      <c r="H16" s="58">
        <v>7</v>
      </c>
      <c r="I16" s="22" t="s">
        <v>262</v>
      </c>
      <c r="J16" s="79">
        <v>9</v>
      </c>
      <c r="K16" s="19"/>
      <c r="L16" s="19"/>
      <c r="M16" s="19"/>
      <c r="N16" s="19"/>
      <c r="O16" s="19"/>
      <c r="P16" s="19"/>
    </row>
    <row r="17" spans="1:16" s="13" customFormat="1" ht="20.25" customHeight="1">
      <c r="A17" s="72"/>
      <c r="B17" s="50" t="s">
        <v>17</v>
      </c>
      <c r="C17" s="48">
        <f>C20+C27+C33+C113+C127+C155+C160+C199+C224+C230</f>
        <v>492919.41</v>
      </c>
      <c r="D17" s="150"/>
      <c r="E17" s="150"/>
      <c r="F17" s="48">
        <f>F20+F27+F33+F113+F127+F155+F160+F199+F224+F230</f>
        <v>42213.56</v>
      </c>
      <c r="G17" s="48">
        <f>G20+G27+G33+G113+G127+G155+G160+G199+G224+G230</f>
        <v>2466.16</v>
      </c>
      <c r="H17" s="48">
        <f>H20+H27+H33+H113+H127+H155+H160+H199+H224+H230</f>
        <v>0</v>
      </c>
      <c r="I17" s="48">
        <f>I20+I27+I33+I113+I127+I155+I160+I199+I224+I230</f>
        <v>44679.72</v>
      </c>
      <c r="J17" s="23"/>
      <c r="K17" s="19"/>
      <c r="L17" s="19"/>
      <c r="M17" s="19"/>
      <c r="N17" s="19"/>
      <c r="O17" s="19"/>
      <c r="P17" s="19"/>
    </row>
    <row r="18" spans="1:16" s="1" customFormat="1" ht="19.5" customHeight="1">
      <c r="A18" s="31"/>
      <c r="B18" s="40" t="s">
        <v>18</v>
      </c>
      <c r="C18" s="24"/>
      <c r="D18" s="151"/>
      <c r="E18" s="151"/>
      <c r="F18" s="59"/>
      <c r="G18" s="59"/>
      <c r="H18" s="59"/>
      <c r="I18" s="25"/>
      <c r="J18" s="25"/>
      <c r="K18" s="19"/>
      <c r="L18" s="19"/>
      <c r="M18" s="19"/>
      <c r="N18" s="19"/>
      <c r="O18" s="19"/>
      <c r="P18" s="19"/>
    </row>
    <row r="19" spans="1:16" s="1" customFormat="1" ht="15" customHeight="1">
      <c r="A19" s="31"/>
      <c r="B19" s="40" t="s">
        <v>19</v>
      </c>
      <c r="C19" s="24"/>
      <c r="D19" s="151"/>
      <c r="E19" s="151"/>
      <c r="F19" s="59"/>
      <c r="G19" s="59"/>
      <c r="H19" s="59"/>
      <c r="I19" s="25"/>
      <c r="J19" s="25"/>
      <c r="K19" s="19"/>
      <c r="L19" s="19"/>
      <c r="M19" s="19"/>
      <c r="N19" s="19"/>
      <c r="O19" s="19"/>
      <c r="P19" s="19"/>
    </row>
    <row r="20" spans="1:16" s="10" customFormat="1" ht="15.75" customHeight="1">
      <c r="A20" s="73"/>
      <c r="B20" s="41" t="s">
        <v>15</v>
      </c>
      <c r="C20" s="26">
        <f>C21</f>
        <v>250</v>
      </c>
      <c r="D20" s="152"/>
      <c r="E20" s="152"/>
      <c r="F20" s="26">
        <f t="shared" ref="F20:I20" si="0">F21</f>
        <v>2807.3</v>
      </c>
      <c r="G20" s="26">
        <f t="shared" si="0"/>
        <v>0</v>
      </c>
      <c r="H20" s="26">
        <f t="shared" si="0"/>
        <v>0</v>
      </c>
      <c r="I20" s="26">
        <f t="shared" si="0"/>
        <v>2807.3</v>
      </c>
      <c r="J20" s="26"/>
      <c r="K20" s="19"/>
      <c r="L20" s="19"/>
      <c r="M20" s="19"/>
      <c r="N20" s="19"/>
      <c r="O20" s="19"/>
      <c r="P20" s="19"/>
    </row>
    <row r="21" spans="1:16" s="177" customFormat="1" ht="15" customHeight="1">
      <c r="A21" s="172" t="s">
        <v>11</v>
      </c>
      <c r="B21" s="173" t="s">
        <v>12</v>
      </c>
      <c r="C21" s="174">
        <f>C22+C23+C24</f>
        <v>250</v>
      </c>
      <c r="D21" s="175"/>
      <c r="E21" s="175"/>
      <c r="F21" s="174">
        <f t="shared" ref="F21:I21" si="1">F22+F23+F24</f>
        <v>2807.3</v>
      </c>
      <c r="G21" s="174">
        <f t="shared" si="1"/>
        <v>0</v>
      </c>
      <c r="H21" s="174">
        <f t="shared" si="1"/>
        <v>0</v>
      </c>
      <c r="I21" s="174">
        <f t="shared" si="1"/>
        <v>2807.3</v>
      </c>
      <c r="J21" s="174"/>
      <c r="K21" s="176"/>
      <c r="L21" s="176"/>
      <c r="M21" s="176"/>
      <c r="N21" s="176"/>
      <c r="O21" s="176"/>
      <c r="P21" s="176"/>
    </row>
    <row r="22" spans="1:16" s="1" customFormat="1" ht="18" customHeight="1">
      <c r="A22" s="216">
        <v>1</v>
      </c>
      <c r="B22" s="214" t="s">
        <v>20</v>
      </c>
      <c r="C22" s="106">
        <v>0</v>
      </c>
      <c r="D22" s="106" t="s">
        <v>101</v>
      </c>
      <c r="E22" s="106" t="s">
        <v>99</v>
      </c>
      <c r="F22" s="215">
        <v>2357.3000000000002</v>
      </c>
      <c r="G22" s="215">
        <v>0</v>
      </c>
      <c r="H22" s="215">
        <v>0</v>
      </c>
      <c r="I22" s="104">
        <f>F22+G22+H22</f>
        <v>2357.3000000000002</v>
      </c>
      <c r="J22" s="104"/>
      <c r="K22" s="19"/>
      <c r="L22" s="19"/>
      <c r="M22" s="19"/>
      <c r="N22" s="19"/>
      <c r="O22" s="19"/>
      <c r="P22" s="19"/>
    </row>
    <row r="23" spans="1:16" s="1" customFormat="1" ht="18" customHeight="1">
      <c r="A23" s="31">
        <v>2</v>
      </c>
      <c r="B23" s="110" t="s">
        <v>218</v>
      </c>
      <c r="C23" s="27">
        <v>0</v>
      </c>
      <c r="D23" s="153" t="s">
        <v>101</v>
      </c>
      <c r="E23" s="153" t="s">
        <v>99</v>
      </c>
      <c r="F23" s="60">
        <v>200</v>
      </c>
      <c r="G23" s="60">
        <v>0</v>
      </c>
      <c r="H23" s="60">
        <v>0</v>
      </c>
      <c r="I23" s="28">
        <f>F23+G23+H23</f>
        <v>200</v>
      </c>
      <c r="J23" s="28"/>
      <c r="K23" s="19"/>
      <c r="L23" s="19"/>
      <c r="M23" s="19"/>
      <c r="N23" s="19"/>
      <c r="O23" s="19"/>
      <c r="P23" s="19"/>
    </row>
    <row r="24" spans="1:16" s="1" customFormat="1" ht="18" customHeight="1">
      <c r="A24" s="31">
        <v>3</v>
      </c>
      <c r="B24" s="110" t="s">
        <v>174</v>
      </c>
      <c r="C24" s="27">
        <v>250</v>
      </c>
      <c r="D24" s="153" t="s">
        <v>101</v>
      </c>
      <c r="E24" s="153" t="s">
        <v>100</v>
      </c>
      <c r="F24" s="60">
        <v>250</v>
      </c>
      <c r="G24" s="60">
        <v>0</v>
      </c>
      <c r="H24" s="60">
        <v>0</v>
      </c>
      <c r="I24" s="28">
        <f>F24+G24+H24</f>
        <v>250</v>
      </c>
      <c r="J24" s="28"/>
      <c r="K24" s="19"/>
      <c r="L24" s="19"/>
      <c r="M24" s="19"/>
      <c r="N24" s="19"/>
      <c r="O24" s="19"/>
      <c r="P24" s="19"/>
    </row>
    <row r="25" spans="1:16" s="1" customFormat="1" ht="19.5" customHeight="1">
      <c r="A25" s="31"/>
      <c r="B25" s="40" t="s">
        <v>21</v>
      </c>
      <c r="C25" s="27"/>
      <c r="D25" s="153"/>
      <c r="E25" s="153"/>
      <c r="F25" s="60"/>
      <c r="G25" s="60"/>
      <c r="H25" s="60"/>
      <c r="I25" s="28"/>
      <c r="J25" s="28"/>
      <c r="K25" s="19"/>
      <c r="L25" s="19"/>
      <c r="M25" s="19"/>
      <c r="N25" s="19"/>
      <c r="O25" s="19"/>
      <c r="P25" s="19"/>
    </row>
    <row r="26" spans="1:16" s="1" customFormat="1" ht="15.75" customHeight="1">
      <c r="A26" s="31"/>
      <c r="B26" s="40" t="s">
        <v>22</v>
      </c>
      <c r="C26" s="24"/>
      <c r="D26" s="151"/>
      <c r="E26" s="151"/>
      <c r="F26" s="59"/>
      <c r="G26" s="59"/>
      <c r="H26" s="59"/>
      <c r="I26" s="25"/>
      <c r="J26" s="25"/>
      <c r="K26" s="19"/>
      <c r="L26" s="19"/>
      <c r="M26" s="19"/>
      <c r="N26" s="19"/>
      <c r="O26" s="19"/>
      <c r="P26" s="19"/>
    </row>
    <row r="27" spans="1:16" s="10" customFormat="1" ht="15.75" customHeight="1">
      <c r="A27" s="73"/>
      <c r="B27" s="41" t="s">
        <v>15</v>
      </c>
      <c r="C27" s="26">
        <f>C28</f>
        <v>250</v>
      </c>
      <c r="D27" s="152"/>
      <c r="E27" s="152"/>
      <c r="F27" s="26">
        <f t="shared" ref="F27:I27" si="2">F28</f>
        <v>250</v>
      </c>
      <c r="G27" s="26">
        <f t="shared" si="2"/>
        <v>0</v>
      </c>
      <c r="H27" s="26">
        <f t="shared" si="2"/>
        <v>0</v>
      </c>
      <c r="I27" s="26">
        <f t="shared" si="2"/>
        <v>250</v>
      </c>
      <c r="J27" s="26"/>
      <c r="K27" s="19"/>
      <c r="L27" s="19"/>
      <c r="M27" s="19"/>
      <c r="N27" s="19"/>
      <c r="O27" s="19"/>
      <c r="P27" s="19"/>
    </row>
    <row r="28" spans="1:16" s="177" customFormat="1" ht="15" customHeight="1">
      <c r="A28" s="172" t="s">
        <v>11</v>
      </c>
      <c r="B28" s="173" t="s">
        <v>12</v>
      </c>
      <c r="C28" s="174">
        <f>C29+C30</f>
        <v>250</v>
      </c>
      <c r="D28" s="175"/>
      <c r="E28" s="175"/>
      <c r="F28" s="174">
        <f t="shared" ref="F28:I28" si="3">F29+F30</f>
        <v>250</v>
      </c>
      <c r="G28" s="174">
        <f t="shared" si="3"/>
        <v>0</v>
      </c>
      <c r="H28" s="174">
        <f t="shared" si="3"/>
        <v>0</v>
      </c>
      <c r="I28" s="174">
        <f t="shared" si="3"/>
        <v>250</v>
      </c>
      <c r="J28" s="174"/>
      <c r="K28" s="176"/>
      <c r="L28" s="176"/>
      <c r="M28" s="176"/>
      <c r="N28" s="176"/>
      <c r="O28" s="176"/>
      <c r="P28" s="176"/>
    </row>
    <row r="29" spans="1:16" s="1" customFormat="1" ht="60.75" customHeight="1">
      <c r="A29" s="216">
        <v>1</v>
      </c>
      <c r="B29" s="217" t="s">
        <v>154</v>
      </c>
      <c r="C29" s="106">
        <v>230</v>
      </c>
      <c r="D29" s="106" t="s">
        <v>102</v>
      </c>
      <c r="E29" s="106" t="s">
        <v>100</v>
      </c>
      <c r="F29" s="215">
        <v>230</v>
      </c>
      <c r="G29" s="215">
        <v>0</v>
      </c>
      <c r="H29" s="215">
        <v>0</v>
      </c>
      <c r="I29" s="104">
        <f>F29+G29+H29</f>
        <v>230</v>
      </c>
      <c r="J29" s="218"/>
      <c r="K29" s="219"/>
      <c r="L29" s="19"/>
      <c r="M29" s="19"/>
      <c r="N29" s="19"/>
      <c r="O29" s="19"/>
      <c r="P29" s="19"/>
    </row>
    <row r="30" spans="1:16" s="1" customFormat="1" ht="60.75" customHeight="1">
      <c r="A30" s="31">
        <v>2</v>
      </c>
      <c r="B30" s="99" t="s">
        <v>155</v>
      </c>
      <c r="C30" s="27">
        <v>20</v>
      </c>
      <c r="D30" s="153" t="s">
        <v>102</v>
      </c>
      <c r="E30" s="153" t="s">
        <v>100</v>
      </c>
      <c r="F30" s="60">
        <v>20</v>
      </c>
      <c r="G30" s="60">
        <v>0</v>
      </c>
      <c r="H30" s="60">
        <v>0</v>
      </c>
      <c r="I30" s="28">
        <f>F30+G30+H30</f>
        <v>20</v>
      </c>
      <c r="J30" s="100"/>
      <c r="K30" s="19"/>
      <c r="L30" s="19"/>
      <c r="M30" s="19"/>
      <c r="N30" s="19"/>
      <c r="O30" s="19"/>
      <c r="P30" s="19"/>
    </row>
    <row r="31" spans="1:16" s="1" customFormat="1" ht="19.5" customHeight="1">
      <c r="A31" s="31"/>
      <c r="B31" s="40" t="s">
        <v>23</v>
      </c>
      <c r="C31" s="27"/>
      <c r="D31" s="153"/>
      <c r="E31" s="153"/>
      <c r="F31" s="60"/>
      <c r="G31" s="60"/>
      <c r="H31" s="60"/>
      <c r="I31" s="28"/>
      <c r="J31" s="28"/>
      <c r="K31" s="19"/>
      <c r="L31" s="19"/>
      <c r="M31" s="19"/>
      <c r="N31" s="19"/>
      <c r="O31" s="19"/>
      <c r="P31" s="19"/>
    </row>
    <row r="32" spans="1:16" s="1" customFormat="1" ht="15.75" customHeight="1">
      <c r="A32" s="31"/>
      <c r="B32" s="40" t="s">
        <v>24</v>
      </c>
      <c r="C32" s="24"/>
      <c r="D32" s="151"/>
      <c r="E32" s="151"/>
      <c r="F32" s="59"/>
      <c r="G32" s="59"/>
      <c r="H32" s="59"/>
      <c r="I32" s="25"/>
      <c r="J32" s="25"/>
      <c r="K32" s="19"/>
      <c r="L32" s="19"/>
      <c r="M32" s="19"/>
      <c r="N32" s="19"/>
      <c r="O32" s="19"/>
      <c r="P32" s="19"/>
    </row>
    <row r="33" spans="1:16" s="10" customFormat="1" ht="15.75" customHeight="1">
      <c r="A33" s="73"/>
      <c r="B33" s="41" t="s">
        <v>15</v>
      </c>
      <c r="C33" s="26">
        <f>C34+C41+C60</f>
        <v>123773.59999999999</v>
      </c>
      <c r="D33" s="152"/>
      <c r="E33" s="152"/>
      <c r="F33" s="26">
        <f>F34+F41+F60</f>
        <v>8884.5</v>
      </c>
      <c r="G33" s="26">
        <f>G34+G41+G60</f>
        <v>0</v>
      </c>
      <c r="H33" s="26">
        <f>H34+H41+H60</f>
        <v>0</v>
      </c>
      <c r="I33" s="26">
        <f>I34+I41+I60</f>
        <v>8884.5</v>
      </c>
      <c r="J33" s="26"/>
      <c r="K33" s="19"/>
      <c r="L33" s="19"/>
      <c r="M33" s="19"/>
      <c r="N33" s="19"/>
      <c r="O33" s="19"/>
      <c r="P33" s="19"/>
    </row>
    <row r="34" spans="1:16" s="68" customFormat="1" ht="19.5" customHeight="1">
      <c r="A34" s="53" t="s">
        <v>6</v>
      </c>
      <c r="B34" s="54" t="s">
        <v>7</v>
      </c>
      <c r="C34" s="55">
        <f>C35+C36+C37+C38+C39+C40</f>
        <v>6172.2</v>
      </c>
      <c r="D34" s="154"/>
      <c r="E34" s="154"/>
      <c r="F34" s="55">
        <f t="shared" ref="F34:I34" si="4">F35+F36+F37+F38+F39+F40</f>
        <v>1332</v>
      </c>
      <c r="G34" s="55">
        <f t="shared" si="4"/>
        <v>0</v>
      </c>
      <c r="H34" s="55">
        <f t="shared" si="4"/>
        <v>0</v>
      </c>
      <c r="I34" s="55">
        <f t="shared" si="4"/>
        <v>1332</v>
      </c>
      <c r="J34" s="55"/>
      <c r="K34" s="19"/>
      <c r="L34" s="19"/>
      <c r="M34" s="19"/>
      <c r="N34" s="19"/>
      <c r="O34" s="19"/>
      <c r="P34" s="19"/>
    </row>
    <row r="35" spans="1:16" s="1" customFormat="1" ht="20.25" customHeight="1">
      <c r="A35" s="220">
        <v>1</v>
      </c>
      <c r="B35" s="217" t="s">
        <v>51</v>
      </c>
      <c r="C35" s="104">
        <v>605</v>
      </c>
      <c r="D35" s="104" t="s">
        <v>104</v>
      </c>
      <c r="E35" s="106" t="s">
        <v>100</v>
      </c>
      <c r="F35" s="215">
        <v>610</v>
      </c>
      <c r="G35" s="215">
        <v>0</v>
      </c>
      <c r="H35" s="215">
        <v>0</v>
      </c>
      <c r="I35" s="104">
        <f>F35+G35+H35</f>
        <v>610</v>
      </c>
      <c r="J35" s="104"/>
      <c r="K35" s="19"/>
      <c r="L35" s="19"/>
      <c r="M35" s="19"/>
      <c r="N35" s="19"/>
      <c r="O35" s="19"/>
      <c r="P35" s="19"/>
    </row>
    <row r="36" spans="1:16" s="1" customFormat="1" ht="30">
      <c r="A36" s="220">
        <v>2</v>
      </c>
      <c r="B36" s="221" t="s">
        <v>67</v>
      </c>
      <c r="C36" s="104">
        <v>373</v>
      </c>
      <c r="D36" s="104" t="s">
        <v>105</v>
      </c>
      <c r="E36" s="106" t="s">
        <v>100</v>
      </c>
      <c r="F36" s="215">
        <v>5</v>
      </c>
      <c r="G36" s="215">
        <v>0</v>
      </c>
      <c r="H36" s="215">
        <v>0</v>
      </c>
      <c r="I36" s="104">
        <f t="shared" ref="I36:I40" si="5">F36+G36+H36</f>
        <v>5</v>
      </c>
      <c r="J36" s="104"/>
      <c r="K36" s="19"/>
      <c r="L36" s="19"/>
      <c r="M36" s="19"/>
      <c r="N36" s="19"/>
      <c r="O36" s="19"/>
      <c r="P36" s="19"/>
    </row>
    <row r="37" spans="1:16" s="1" customFormat="1" ht="33.75" customHeight="1">
      <c r="A37" s="220">
        <v>3</v>
      </c>
      <c r="B37" s="221" t="s">
        <v>68</v>
      </c>
      <c r="C37" s="104">
        <v>444.2</v>
      </c>
      <c r="D37" s="104" t="s">
        <v>104</v>
      </c>
      <c r="E37" s="106" t="s">
        <v>100</v>
      </c>
      <c r="F37" s="215">
        <v>310</v>
      </c>
      <c r="G37" s="215">
        <v>0</v>
      </c>
      <c r="H37" s="215">
        <v>0</v>
      </c>
      <c r="I37" s="104">
        <f t="shared" si="5"/>
        <v>310</v>
      </c>
      <c r="J37" s="104"/>
      <c r="K37" s="19"/>
      <c r="L37" s="19"/>
      <c r="M37" s="19"/>
      <c r="N37" s="19"/>
      <c r="O37" s="19"/>
      <c r="P37" s="19"/>
    </row>
    <row r="38" spans="1:16" s="1" customFormat="1" ht="25.5" customHeight="1">
      <c r="A38" s="220">
        <v>4</v>
      </c>
      <c r="B38" s="221" t="s">
        <v>69</v>
      </c>
      <c r="C38" s="104">
        <v>2</v>
      </c>
      <c r="D38" s="104" t="s">
        <v>103</v>
      </c>
      <c r="E38" s="106" t="s">
        <v>100</v>
      </c>
      <c r="F38" s="215">
        <v>2</v>
      </c>
      <c r="G38" s="215">
        <v>0</v>
      </c>
      <c r="H38" s="215">
        <v>0</v>
      </c>
      <c r="I38" s="104">
        <f t="shared" si="5"/>
        <v>2</v>
      </c>
      <c r="J38" s="104"/>
      <c r="K38" s="19"/>
      <c r="L38" s="19"/>
      <c r="M38" s="19"/>
      <c r="N38" s="19"/>
      <c r="O38" s="19"/>
      <c r="P38" s="19"/>
    </row>
    <row r="39" spans="1:16" s="1" customFormat="1" ht="27.75" customHeight="1">
      <c r="A39" s="220">
        <v>5</v>
      </c>
      <c r="B39" s="222" t="s">
        <v>124</v>
      </c>
      <c r="C39" s="104">
        <v>2255</v>
      </c>
      <c r="D39" s="104" t="s">
        <v>105</v>
      </c>
      <c r="E39" s="106" t="s">
        <v>100</v>
      </c>
      <c r="F39" s="215">
        <v>400</v>
      </c>
      <c r="G39" s="215">
        <v>0</v>
      </c>
      <c r="H39" s="215">
        <v>0</v>
      </c>
      <c r="I39" s="104">
        <f t="shared" si="5"/>
        <v>400</v>
      </c>
      <c r="J39" s="104"/>
      <c r="K39" s="19"/>
      <c r="L39" s="19"/>
      <c r="M39" s="19"/>
      <c r="N39" s="19"/>
      <c r="O39" s="19"/>
      <c r="P39" s="19"/>
    </row>
    <row r="40" spans="1:16" s="1" customFormat="1" ht="37.5" customHeight="1">
      <c r="A40" s="74">
        <v>6</v>
      </c>
      <c r="B40" s="38" t="s">
        <v>133</v>
      </c>
      <c r="C40" s="104">
        <v>2493</v>
      </c>
      <c r="D40" s="155" t="s">
        <v>105</v>
      </c>
      <c r="E40" s="153" t="s">
        <v>100</v>
      </c>
      <c r="F40" s="60">
        <v>5</v>
      </c>
      <c r="G40" s="60">
        <v>0</v>
      </c>
      <c r="H40" s="60">
        <v>0</v>
      </c>
      <c r="I40" s="28">
        <f t="shared" si="5"/>
        <v>5</v>
      </c>
      <c r="J40" s="28"/>
      <c r="K40" s="88"/>
      <c r="L40" s="88"/>
      <c r="M40" s="88"/>
      <c r="N40" s="88"/>
      <c r="O40" s="88"/>
      <c r="P40" s="88"/>
    </row>
    <row r="41" spans="1:16" s="17" customFormat="1" ht="18" customHeight="1">
      <c r="A41" s="29" t="s">
        <v>9</v>
      </c>
      <c r="B41" s="42" t="s">
        <v>10</v>
      </c>
      <c r="C41" s="30">
        <f>C42+C43+C44+C45+C46+C47+C48+C49+C50+C51+C52+C53+C54+C55+C56+C57+C58+C59</f>
        <v>117601.4</v>
      </c>
      <c r="D41" s="156"/>
      <c r="E41" s="156"/>
      <c r="F41" s="30">
        <f t="shared" ref="F41:I41" si="6">F42+F43+F44+F45+F46+F47+F48+F49+F50+F51+F52+F53+F54+F55+F56+F57+F58+F59</f>
        <v>4350</v>
      </c>
      <c r="G41" s="30">
        <f t="shared" si="6"/>
        <v>0</v>
      </c>
      <c r="H41" s="30">
        <f t="shared" si="6"/>
        <v>0</v>
      </c>
      <c r="I41" s="30">
        <f t="shared" si="6"/>
        <v>4350</v>
      </c>
      <c r="J41" s="30"/>
      <c r="K41" s="19"/>
      <c r="L41" s="19"/>
      <c r="M41" s="19"/>
      <c r="N41" s="19"/>
      <c r="O41" s="19"/>
      <c r="P41" s="19"/>
    </row>
    <row r="42" spans="1:16" s="17" customFormat="1" ht="25.5" customHeight="1">
      <c r="A42" s="116">
        <v>1</v>
      </c>
      <c r="B42" s="91" t="s">
        <v>234</v>
      </c>
      <c r="C42" s="105">
        <v>591.29999999999995</v>
      </c>
      <c r="D42" s="157" t="s">
        <v>104</v>
      </c>
      <c r="E42" s="157" t="s">
        <v>100</v>
      </c>
      <c r="F42" s="98">
        <v>5</v>
      </c>
      <c r="G42" s="98">
        <v>0</v>
      </c>
      <c r="H42" s="98">
        <v>0</v>
      </c>
      <c r="I42" s="105">
        <f>F42+G42+H42</f>
        <v>5</v>
      </c>
      <c r="J42" s="33"/>
      <c r="K42" s="88"/>
      <c r="L42" s="88"/>
      <c r="M42" s="88"/>
      <c r="N42" s="88"/>
      <c r="O42" s="88"/>
      <c r="P42" s="88"/>
    </row>
    <row r="43" spans="1:16" s="17" customFormat="1" ht="18" customHeight="1">
      <c r="A43" s="116">
        <v>2</v>
      </c>
      <c r="B43" s="89" t="s">
        <v>138</v>
      </c>
      <c r="C43" s="105">
        <v>680</v>
      </c>
      <c r="D43" s="157" t="s">
        <v>103</v>
      </c>
      <c r="E43" s="157" t="s">
        <v>100</v>
      </c>
      <c r="F43" s="98">
        <v>500</v>
      </c>
      <c r="G43" s="98">
        <v>0</v>
      </c>
      <c r="H43" s="98">
        <v>0</v>
      </c>
      <c r="I43" s="105">
        <f t="shared" ref="I43:I59" si="7">F43+G43+H43</f>
        <v>500</v>
      </c>
      <c r="J43" s="33"/>
      <c r="K43" s="88"/>
      <c r="L43" s="88"/>
      <c r="M43" s="88"/>
      <c r="N43" s="88"/>
      <c r="O43" s="88"/>
      <c r="P43" s="88"/>
    </row>
    <row r="44" spans="1:16" s="17" customFormat="1" ht="18" customHeight="1">
      <c r="A44" s="116">
        <v>3</v>
      </c>
      <c r="B44" s="92" t="s">
        <v>137</v>
      </c>
      <c r="C44" s="105">
        <v>5570</v>
      </c>
      <c r="D44" s="157" t="s">
        <v>103</v>
      </c>
      <c r="E44" s="157" t="s">
        <v>100</v>
      </c>
      <c r="F44" s="98">
        <v>5</v>
      </c>
      <c r="G44" s="98">
        <v>0</v>
      </c>
      <c r="H44" s="98">
        <v>0</v>
      </c>
      <c r="I44" s="105">
        <f t="shared" si="7"/>
        <v>5</v>
      </c>
      <c r="J44" s="33"/>
      <c r="K44" s="88"/>
      <c r="L44" s="88"/>
      <c r="M44" s="88"/>
      <c r="N44" s="88"/>
      <c r="O44" s="88"/>
      <c r="P44" s="88"/>
    </row>
    <row r="45" spans="1:16" s="16" customFormat="1" ht="43.5" customHeight="1">
      <c r="A45" s="84">
        <v>4</v>
      </c>
      <c r="B45" s="75" t="s">
        <v>134</v>
      </c>
      <c r="C45" s="106">
        <v>4459.2</v>
      </c>
      <c r="D45" s="153" t="s">
        <v>104</v>
      </c>
      <c r="E45" s="157" t="s">
        <v>100</v>
      </c>
      <c r="F45" s="57">
        <v>10</v>
      </c>
      <c r="G45" s="57">
        <v>0</v>
      </c>
      <c r="H45" s="57">
        <v>0</v>
      </c>
      <c r="I45" s="105">
        <f t="shared" si="7"/>
        <v>10</v>
      </c>
      <c r="J45" s="27"/>
      <c r="K45" s="90"/>
      <c r="L45" s="90"/>
      <c r="M45" s="90"/>
      <c r="N45" s="90"/>
      <c r="O45" s="90"/>
      <c r="P45" s="90"/>
    </row>
    <row r="46" spans="1:16" s="16" customFormat="1" ht="52.5" customHeight="1">
      <c r="A46" s="84">
        <v>5</v>
      </c>
      <c r="B46" s="75" t="s">
        <v>135</v>
      </c>
      <c r="C46" s="106">
        <v>33388.9</v>
      </c>
      <c r="D46" s="153" t="s">
        <v>105</v>
      </c>
      <c r="E46" s="157" t="s">
        <v>100</v>
      </c>
      <c r="F46" s="57">
        <v>10</v>
      </c>
      <c r="G46" s="57">
        <v>0</v>
      </c>
      <c r="H46" s="57">
        <v>0</v>
      </c>
      <c r="I46" s="105">
        <f t="shared" si="7"/>
        <v>10</v>
      </c>
      <c r="J46" s="27"/>
      <c r="K46" s="90"/>
      <c r="L46" s="90"/>
      <c r="M46" s="90"/>
      <c r="N46" s="90"/>
      <c r="O46" s="90"/>
      <c r="P46" s="90"/>
    </row>
    <row r="47" spans="1:16" s="16" customFormat="1" ht="27.75" customHeight="1">
      <c r="A47" s="84">
        <v>6</v>
      </c>
      <c r="B47" s="91" t="s">
        <v>136</v>
      </c>
      <c r="C47" s="106">
        <v>80</v>
      </c>
      <c r="D47" s="153" t="s">
        <v>103</v>
      </c>
      <c r="E47" s="157" t="s">
        <v>100</v>
      </c>
      <c r="F47" s="57">
        <v>80</v>
      </c>
      <c r="G47" s="57">
        <v>0</v>
      </c>
      <c r="H47" s="57">
        <v>0</v>
      </c>
      <c r="I47" s="105">
        <f t="shared" si="7"/>
        <v>80</v>
      </c>
      <c r="J47" s="27"/>
      <c r="K47" s="90"/>
      <c r="L47" s="90"/>
      <c r="M47" s="90"/>
      <c r="N47" s="90"/>
      <c r="O47" s="90"/>
      <c r="P47" s="90"/>
    </row>
    <row r="48" spans="1:16" s="16" customFormat="1" ht="27.75" customHeight="1">
      <c r="A48" s="84">
        <v>7</v>
      </c>
      <c r="B48" s="91" t="s">
        <v>139</v>
      </c>
      <c r="C48" s="27">
        <v>1822</v>
      </c>
      <c r="D48" s="153" t="s">
        <v>105</v>
      </c>
      <c r="E48" s="157" t="s">
        <v>100</v>
      </c>
      <c r="F48" s="57">
        <v>5</v>
      </c>
      <c r="G48" s="57">
        <v>0</v>
      </c>
      <c r="H48" s="57">
        <v>0</v>
      </c>
      <c r="I48" s="105">
        <f t="shared" si="7"/>
        <v>5</v>
      </c>
      <c r="J48" s="27"/>
      <c r="K48" s="90"/>
      <c r="L48" s="90"/>
      <c r="M48" s="90"/>
      <c r="N48" s="90"/>
      <c r="O48" s="90"/>
      <c r="P48" s="90"/>
    </row>
    <row r="49" spans="1:16" s="16" customFormat="1" ht="27.75" customHeight="1">
      <c r="A49" s="84">
        <v>8</v>
      </c>
      <c r="B49" s="92" t="s">
        <v>140</v>
      </c>
      <c r="C49" s="27">
        <v>786</v>
      </c>
      <c r="D49" s="153" t="s">
        <v>105</v>
      </c>
      <c r="E49" s="157" t="s">
        <v>100</v>
      </c>
      <c r="F49" s="57">
        <v>5</v>
      </c>
      <c r="G49" s="57">
        <v>0</v>
      </c>
      <c r="H49" s="57">
        <v>0</v>
      </c>
      <c r="I49" s="105">
        <f t="shared" si="7"/>
        <v>5</v>
      </c>
      <c r="J49" s="27"/>
      <c r="K49" s="90"/>
      <c r="L49" s="90"/>
      <c r="M49" s="90"/>
      <c r="N49" s="90"/>
      <c r="O49" s="90"/>
      <c r="P49" s="90"/>
    </row>
    <row r="50" spans="1:16" s="16" customFormat="1" ht="27.75" customHeight="1">
      <c r="A50" s="84">
        <v>9</v>
      </c>
      <c r="B50" s="93" t="s">
        <v>141</v>
      </c>
      <c r="C50" s="27">
        <v>6469</v>
      </c>
      <c r="D50" s="153" t="s">
        <v>105</v>
      </c>
      <c r="E50" s="157" t="s">
        <v>100</v>
      </c>
      <c r="F50" s="57">
        <v>5</v>
      </c>
      <c r="G50" s="57">
        <v>0</v>
      </c>
      <c r="H50" s="57">
        <v>0</v>
      </c>
      <c r="I50" s="105">
        <f t="shared" si="7"/>
        <v>5</v>
      </c>
      <c r="J50" s="27"/>
      <c r="K50" s="90"/>
      <c r="L50" s="90"/>
      <c r="M50" s="90"/>
      <c r="N50" s="90"/>
      <c r="O50" s="90"/>
      <c r="P50" s="90"/>
    </row>
    <row r="51" spans="1:16" s="16" customFormat="1" ht="36" customHeight="1">
      <c r="A51" s="84">
        <v>10</v>
      </c>
      <c r="B51" s="93" t="s">
        <v>159</v>
      </c>
      <c r="C51" s="27">
        <v>9891</v>
      </c>
      <c r="D51" s="153" t="s">
        <v>103</v>
      </c>
      <c r="E51" s="157" t="s">
        <v>100</v>
      </c>
      <c r="F51" s="57">
        <v>5</v>
      </c>
      <c r="G51" s="57">
        <v>0</v>
      </c>
      <c r="H51" s="57">
        <v>0</v>
      </c>
      <c r="I51" s="105">
        <f t="shared" si="7"/>
        <v>5</v>
      </c>
      <c r="J51" s="27"/>
      <c r="K51" s="90"/>
      <c r="L51" s="90"/>
      <c r="M51" s="90"/>
      <c r="N51" s="90"/>
      <c r="O51" s="90"/>
      <c r="P51" s="90"/>
    </row>
    <row r="52" spans="1:16" s="16" customFormat="1" ht="27.75" customHeight="1">
      <c r="A52" s="84">
        <v>11</v>
      </c>
      <c r="B52" s="93" t="s">
        <v>160</v>
      </c>
      <c r="C52" s="27">
        <v>12684</v>
      </c>
      <c r="D52" s="153" t="s">
        <v>105</v>
      </c>
      <c r="E52" s="157" t="s">
        <v>100</v>
      </c>
      <c r="F52" s="57">
        <v>5</v>
      </c>
      <c r="G52" s="57">
        <v>0</v>
      </c>
      <c r="H52" s="57">
        <v>0</v>
      </c>
      <c r="I52" s="105">
        <f t="shared" si="7"/>
        <v>5</v>
      </c>
      <c r="J52" s="27"/>
      <c r="K52" s="90"/>
      <c r="L52" s="90"/>
      <c r="M52" s="90"/>
      <c r="N52" s="90"/>
      <c r="O52" s="90"/>
      <c r="P52" s="90"/>
    </row>
    <row r="53" spans="1:16" s="16" customFormat="1" ht="27.75" customHeight="1">
      <c r="A53" s="84">
        <v>12</v>
      </c>
      <c r="B53" s="93" t="s">
        <v>161</v>
      </c>
      <c r="C53" s="27">
        <v>14577</v>
      </c>
      <c r="D53" s="153" t="s">
        <v>105</v>
      </c>
      <c r="E53" s="157" t="s">
        <v>100</v>
      </c>
      <c r="F53" s="57">
        <v>5</v>
      </c>
      <c r="G53" s="57">
        <v>0</v>
      </c>
      <c r="H53" s="57">
        <v>0</v>
      </c>
      <c r="I53" s="105">
        <f t="shared" si="7"/>
        <v>5</v>
      </c>
      <c r="J53" s="27"/>
      <c r="K53" s="90"/>
      <c r="L53" s="90"/>
      <c r="M53" s="90"/>
      <c r="N53" s="90"/>
      <c r="O53" s="90"/>
      <c r="P53" s="90"/>
    </row>
    <row r="54" spans="1:16" s="16" customFormat="1" ht="27.75" customHeight="1">
      <c r="A54" s="84">
        <v>13</v>
      </c>
      <c r="B54" s="93" t="s">
        <v>162</v>
      </c>
      <c r="C54" s="27">
        <v>6911</v>
      </c>
      <c r="D54" s="153" t="s">
        <v>103</v>
      </c>
      <c r="E54" s="157" t="s">
        <v>100</v>
      </c>
      <c r="F54" s="57">
        <v>5</v>
      </c>
      <c r="G54" s="57">
        <v>0</v>
      </c>
      <c r="H54" s="57">
        <v>0</v>
      </c>
      <c r="I54" s="105">
        <f t="shared" si="7"/>
        <v>5</v>
      </c>
      <c r="J54" s="27"/>
      <c r="K54" s="90"/>
      <c r="L54" s="90"/>
      <c r="M54" s="90"/>
      <c r="N54" s="90"/>
      <c r="O54" s="90"/>
      <c r="P54" s="90"/>
    </row>
    <row r="55" spans="1:16" s="16" customFormat="1" ht="27.75" customHeight="1">
      <c r="A55" s="84">
        <v>14</v>
      </c>
      <c r="B55" s="93" t="s">
        <v>163</v>
      </c>
      <c r="C55" s="27">
        <v>4525</v>
      </c>
      <c r="D55" s="153" t="s">
        <v>103</v>
      </c>
      <c r="E55" s="157" t="s">
        <v>100</v>
      </c>
      <c r="F55" s="57">
        <v>5</v>
      </c>
      <c r="G55" s="57">
        <v>0</v>
      </c>
      <c r="H55" s="57">
        <v>0</v>
      </c>
      <c r="I55" s="105">
        <f t="shared" si="7"/>
        <v>5</v>
      </c>
      <c r="J55" s="27"/>
      <c r="K55" s="90"/>
      <c r="L55" s="90"/>
      <c r="M55" s="90"/>
      <c r="N55" s="90"/>
      <c r="O55" s="90"/>
      <c r="P55" s="90"/>
    </row>
    <row r="56" spans="1:16" s="16" customFormat="1" ht="27.75" customHeight="1">
      <c r="A56" s="84">
        <v>15</v>
      </c>
      <c r="B56" s="93" t="s">
        <v>164</v>
      </c>
      <c r="C56" s="27">
        <v>11567</v>
      </c>
      <c r="D56" s="153" t="s">
        <v>103</v>
      </c>
      <c r="E56" s="157" t="s">
        <v>100</v>
      </c>
      <c r="F56" s="57">
        <v>5</v>
      </c>
      <c r="G56" s="57">
        <v>0</v>
      </c>
      <c r="H56" s="57">
        <v>0</v>
      </c>
      <c r="I56" s="105">
        <f t="shared" si="7"/>
        <v>5</v>
      </c>
      <c r="J56" s="27"/>
      <c r="K56" s="90"/>
      <c r="L56" s="90"/>
      <c r="M56" s="90"/>
      <c r="N56" s="90"/>
      <c r="O56" s="90"/>
      <c r="P56" s="90"/>
    </row>
    <row r="57" spans="1:16" s="16" customFormat="1" ht="27.75" customHeight="1">
      <c r="A57" s="84">
        <v>16</v>
      </c>
      <c r="B57" s="93" t="s">
        <v>205</v>
      </c>
      <c r="C57" s="27">
        <v>2000</v>
      </c>
      <c r="D57" s="153" t="s">
        <v>105</v>
      </c>
      <c r="E57" s="157" t="s">
        <v>100</v>
      </c>
      <c r="F57" s="57">
        <v>2000</v>
      </c>
      <c r="G57" s="57">
        <v>0</v>
      </c>
      <c r="H57" s="57">
        <v>0</v>
      </c>
      <c r="I57" s="105">
        <f t="shared" si="7"/>
        <v>2000</v>
      </c>
      <c r="J57" s="27"/>
      <c r="K57" s="90"/>
      <c r="L57" s="90"/>
      <c r="M57" s="90"/>
      <c r="N57" s="90"/>
      <c r="O57" s="90"/>
      <c r="P57" s="90"/>
    </row>
    <row r="58" spans="1:16" s="16" customFormat="1" ht="42.75" customHeight="1">
      <c r="A58" s="84">
        <v>17</v>
      </c>
      <c r="B58" s="93" t="s">
        <v>208</v>
      </c>
      <c r="C58" s="27">
        <v>100</v>
      </c>
      <c r="D58" s="153" t="s">
        <v>105</v>
      </c>
      <c r="E58" s="157" t="s">
        <v>100</v>
      </c>
      <c r="F58" s="57">
        <v>195</v>
      </c>
      <c r="G58" s="57">
        <v>0</v>
      </c>
      <c r="H58" s="57">
        <v>0</v>
      </c>
      <c r="I58" s="105">
        <f t="shared" si="7"/>
        <v>195</v>
      </c>
      <c r="J58" s="27"/>
      <c r="K58" s="90"/>
      <c r="L58" s="90"/>
      <c r="M58" s="90"/>
      <c r="N58" s="90"/>
      <c r="O58" s="90"/>
      <c r="P58" s="90"/>
    </row>
    <row r="59" spans="1:16" s="16" customFormat="1" ht="27.75" customHeight="1">
      <c r="A59" s="84">
        <v>18</v>
      </c>
      <c r="B59" s="93" t="s">
        <v>220</v>
      </c>
      <c r="C59" s="27">
        <v>1500</v>
      </c>
      <c r="D59" s="153" t="s">
        <v>104</v>
      </c>
      <c r="E59" s="157" t="s">
        <v>100</v>
      </c>
      <c r="F59" s="57">
        <v>1500</v>
      </c>
      <c r="G59" s="57">
        <v>0</v>
      </c>
      <c r="H59" s="57">
        <v>0</v>
      </c>
      <c r="I59" s="105">
        <f t="shared" si="7"/>
        <v>1500</v>
      </c>
      <c r="J59" s="27"/>
      <c r="K59" s="90"/>
      <c r="L59" s="90"/>
      <c r="M59" s="90"/>
      <c r="N59" s="90"/>
      <c r="O59" s="90"/>
      <c r="P59" s="90"/>
    </row>
    <row r="60" spans="1:16" s="177" customFormat="1" ht="17.25" customHeight="1">
      <c r="A60" s="172" t="s">
        <v>11</v>
      </c>
      <c r="B60" s="173" t="s">
        <v>12</v>
      </c>
      <c r="C60" s="174">
        <f>C61+C62+C63+C64+C65+C69+C70+C71+C72+C73+C74+C75+C79+C82+C86+C90+C91+C92+C93+C94+C95+C96+C97+C98+C99+C100+C101+C105+C106+C107+C108+C109+C110</f>
        <v>0</v>
      </c>
      <c r="D60" s="174" t="e">
        <f t="shared" ref="D60:I60" si="8">D61+D62+D63+D64+D65+D69+D70+D71+D72+D73+D74+D75+D79+D82+D86+D90+D91+D92+D93+D94+D95+D96+D97+D98+D99+D100+D101+D105+D106+D107+D108+D109+D110</f>
        <v>#VALUE!</v>
      </c>
      <c r="E60" s="174" t="e">
        <f t="shared" si="8"/>
        <v>#VALUE!</v>
      </c>
      <c r="F60" s="174">
        <f t="shared" si="8"/>
        <v>3202.5</v>
      </c>
      <c r="G60" s="174">
        <f t="shared" si="8"/>
        <v>0</v>
      </c>
      <c r="H60" s="174">
        <f t="shared" si="8"/>
        <v>0</v>
      </c>
      <c r="I60" s="174">
        <f t="shared" si="8"/>
        <v>3202.5</v>
      </c>
      <c r="J60" s="174"/>
      <c r="K60" s="176"/>
      <c r="L60" s="176"/>
      <c r="M60" s="176"/>
      <c r="N60" s="176"/>
      <c r="O60" s="176"/>
      <c r="P60" s="176"/>
    </row>
    <row r="61" spans="1:16" s="2" customFormat="1" ht="27.75" customHeight="1">
      <c r="A61" s="216">
        <v>1</v>
      </c>
      <c r="B61" s="221" t="s">
        <v>70</v>
      </c>
      <c r="C61" s="104">
        <v>0</v>
      </c>
      <c r="D61" s="104" t="s">
        <v>103</v>
      </c>
      <c r="E61" s="106" t="s">
        <v>100</v>
      </c>
      <c r="F61" s="215">
        <v>200</v>
      </c>
      <c r="G61" s="215">
        <v>0</v>
      </c>
      <c r="H61" s="215">
        <v>0</v>
      </c>
      <c r="I61" s="104">
        <f>F61+G61+H61</f>
        <v>200</v>
      </c>
      <c r="J61" s="106"/>
      <c r="K61" s="19"/>
      <c r="L61" s="19"/>
      <c r="M61" s="19"/>
      <c r="N61" s="19"/>
      <c r="O61" s="19"/>
      <c r="P61" s="19"/>
    </row>
    <row r="62" spans="1:16" s="1" customFormat="1" ht="22.5" customHeight="1">
      <c r="A62" s="216">
        <v>2</v>
      </c>
      <c r="B62" s="221" t="s">
        <v>53</v>
      </c>
      <c r="C62" s="104">
        <v>0</v>
      </c>
      <c r="D62" s="104" t="s">
        <v>105</v>
      </c>
      <c r="E62" s="106" t="s">
        <v>100</v>
      </c>
      <c r="F62" s="215">
        <v>5</v>
      </c>
      <c r="G62" s="215">
        <v>0</v>
      </c>
      <c r="H62" s="215">
        <v>0</v>
      </c>
      <c r="I62" s="104">
        <f t="shared" ref="I62:I110" si="9">F62+G62+H62</f>
        <v>5</v>
      </c>
      <c r="J62" s="106"/>
      <c r="K62" s="19"/>
      <c r="L62" s="19"/>
      <c r="M62" s="19"/>
      <c r="N62" s="19"/>
      <c r="O62" s="19"/>
      <c r="P62" s="19"/>
    </row>
    <row r="63" spans="1:16" s="1" customFormat="1" ht="19.5" customHeight="1">
      <c r="A63" s="216">
        <v>3</v>
      </c>
      <c r="B63" s="221" t="s">
        <v>72</v>
      </c>
      <c r="C63" s="104">
        <v>0</v>
      </c>
      <c r="D63" s="104" t="s">
        <v>103</v>
      </c>
      <c r="E63" s="106" t="s">
        <v>100</v>
      </c>
      <c r="F63" s="215">
        <v>65</v>
      </c>
      <c r="G63" s="215">
        <v>0</v>
      </c>
      <c r="H63" s="215">
        <v>0</v>
      </c>
      <c r="I63" s="104">
        <f t="shared" si="9"/>
        <v>65</v>
      </c>
      <c r="J63" s="106"/>
      <c r="K63" s="19"/>
      <c r="L63" s="19"/>
      <c r="M63" s="19"/>
      <c r="N63" s="19"/>
      <c r="O63" s="19"/>
      <c r="P63" s="19"/>
    </row>
    <row r="64" spans="1:16" s="1" customFormat="1" ht="29.25" customHeight="1">
      <c r="A64" s="216">
        <v>4</v>
      </c>
      <c r="B64" s="222" t="s">
        <v>54</v>
      </c>
      <c r="C64" s="104">
        <v>0</v>
      </c>
      <c r="D64" s="104" t="s">
        <v>104</v>
      </c>
      <c r="E64" s="106" t="s">
        <v>100</v>
      </c>
      <c r="F64" s="215">
        <v>67</v>
      </c>
      <c r="G64" s="215">
        <v>0</v>
      </c>
      <c r="H64" s="215">
        <v>0</v>
      </c>
      <c r="I64" s="104">
        <f t="shared" si="9"/>
        <v>67</v>
      </c>
      <c r="J64" s="106"/>
      <c r="K64" s="19"/>
      <c r="L64" s="19"/>
      <c r="M64" s="19"/>
      <c r="N64" s="19"/>
      <c r="O64" s="19"/>
      <c r="P64" s="19"/>
    </row>
    <row r="65" spans="1:16" s="1" customFormat="1" ht="27.75" customHeight="1">
      <c r="A65" s="223">
        <v>5</v>
      </c>
      <c r="B65" s="221" t="s">
        <v>45</v>
      </c>
      <c r="C65" s="104">
        <v>0</v>
      </c>
      <c r="D65" s="218"/>
      <c r="E65" s="106"/>
      <c r="F65" s="215">
        <f>F66+F67+F68</f>
        <v>300</v>
      </c>
      <c r="G65" s="215">
        <v>0</v>
      </c>
      <c r="H65" s="215">
        <v>0</v>
      </c>
      <c r="I65" s="104">
        <f>F65+G65+H65</f>
        <v>300</v>
      </c>
      <c r="J65" s="106"/>
      <c r="K65" s="19"/>
      <c r="L65" s="19"/>
      <c r="M65" s="19"/>
      <c r="N65" s="19"/>
      <c r="O65" s="19"/>
      <c r="P65" s="19"/>
    </row>
    <row r="66" spans="1:16" s="1" customFormat="1" ht="0.75" customHeight="1">
      <c r="A66" s="223"/>
      <c r="B66" s="221" t="s">
        <v>247</v>
      </c>
      <c r="C66" s="104"/>
      <c r="D66" s="218" t="s">
        <v>103</v>
      </c>
      <c r="E66" s="106" t="s">
        <v>100</v>
      </c>
      <c r="F66" s="215">
        <v>60</v>
      </c>
      <c r="G66" s="215"/>
      <c r="H66" s="215"/>
      <c r="I66" s="104"/>
      <c r="J66" s="106"/>
      <c r="K66" s="19"/>
      <c r="L66" s="19"/>
      <c r="M66" s="19"/>
      <c r="N66" s="19"/>
      <c r="O66" s="19"/>
      <c r="P66" s="19"/>
    </row>
    <row r="67" spans="1:16" s="1" customFormat="1" ht="21" hidden="1" customHeight="1">
      <c r="A67" s="223"/>
      <c r="B67" s="221" t="s">
        <v>248</v>
      </c>
      <c r="C67" s="104"/>
      <c r="D67" s="218" t="s">
        <v>105</v>
      </c>
      <c r="E67" s="106" t="s">
        <v>100</v>
      </c>
      <c r="F67" s="215">
        <v>0</v>
      </c>
      <c r="G67" s="215"/>
      <c r="H67" s="215"/>
      <c r="I67" s="104"/>
      <c r="J67" s="106"/>
      <c r="K67" s="19"/>
      <c r="L67" s="19"/>
      <c r="M67" s="19"/>
      <c r="N67" s="19"/>
      <c r="O67" s="19"/>
      <c r="P67" s="19"/>
    </row>
    <row r="68" spans="1:16" s="1" customFormat="1" ht="24.75" hidden="1" customHeight="1">
      <c r="A68" s="223"/>
      <c r="B68" s="221" t="s">
        <v>249</v>
      </c>
      <c r="C68" s="104"/>
      <c r="D68" s="218" t="s">
        <v>104</v>
      </c>
      <c r="E68" s="106" t="s">
        <v>100</v>
      </c>
      <c r="F68" s="215">
        <v>240</v>
      </c>
      <c r="G68" s="215"/>
      <c r="H68" s="215"/>
      <c r="I68" s="104"/>
      <c r="J68" s="106"/>
      <c r="K68" s="19"/>
      <c r="L68" s="19"/>
      <c r="M68" s="19"/>
      <c r="N68" s="19"/>
      <c r="O68" s="19"/>
      <c r="P68" s="19"/>
    </row>
    <row r="69" spans="1:16" s="1" customFormat="1" ht="44.25" customHeight="1">
      <c r="A69" s="216">
        <v>6</v>
      </c>
      <c r="B69" s="224" t="s">
        <v>71</v>
      </c>
      <c r="C69" s="104">
        <v>0</v>
      </c>
      <c r="D69" s="104" t="s">
        <v>105</v>
      </c>
      <c r="E69" s="106" t="s">
        <v>100</v>
      </c>
      <c r="F69" s="215">
        <v>10</v>
      </c>
      <c r="G69" s="215">
        <v>0</v>
      </c>
      <c r="H69" s="215">
        <v>0</v>
      </c>
      <c r="I69" s="104">
        <f t="shared" si="9"/>
        <v>10</v>
      </c>
      <c r="J69" s="106"/>
      <c r="K69" s="19"/>
      <c r="L69" s="19"/>
      <c r="M69" s="19"/>
      <c r="N69" s="19"/>
      <c r="O69" s="19"/>
      <c r="P69" s="19"/>
    </row>
    <row r="70" spans="1:16" s="1" customFormat="1" ht="46.5" customHeight="1">
      <c r="A70" s="216">
        <v>7</v>
      </c>
      <c r="B70" s="224" t="s">
        <v>48</v>
      </c>
      <c r="C70" s="104">
        <v>0</v>
      </c>
      <c r="D70" s="104" t="s">
        <v>105</v>
      </c>
      <c r="E70" s="106" t="s">
        <v>100</v>
      </c>
      <c r="F70" s="215">
        <v>10</v>
      </c>
      <c r="G70" s="215">
        <v>0</v>
      </c>
      <c r="H70" s="215">
        <v>0</v>
      </c>
      <c r="I70" s="104">
        <f t="shared" si="9"/>
        <v>10</v>
      </c>
      <c r="J70" s="106"/>
      <c r="K70" s="19"/>
      <c r="L70" s="19"/>
      <c r="M70" s="19"/>
      <c r="N70" s="19"/>
      <c r="O70" s="19"/>
      <c r="P70" s="19"/>
    </row>
    <row r="71" spans="1:16" s="1" customFormat="1" ht="36.75" customHeight="1">
      <c r="A71" s="216">
        <v>8</v>
      </c>
      <c r="B71" s="224" t="s">
        <v>55</v>
      </c>
      <c r="C71" s="104">
        <v>0</v>
      </c>
      <c r="D71" s="104" t="s">
        <v>105</v>
      </c>
      <c r="E71" s="106" t="s">
        <v>100</v>
      </c>
      <c r="F71" s="215">
        <v>10</v>
      </c>
      <c r="G71" s="215">
        <v>0</v>
      </c>
      <c r="H71" s="215">
        <v>0</v>
      </c>
      <c r="I71" s="104">
        <f t="shared" si="9"/>
        <v>10</v>
      </c>
      <c r="J71" s="106"/>
      <c r="K71" s="19"/>
      <c r="L71" s="19"/>
      <c r="M71" s="19"/>
      <c r="N71" s="19"/>
      <c r="O71" s="19"/>
      <c r="P71" s="19"/>
    </row>
    <row r="72" spans="1:16" s="1" customFormat="1" ht="33" customHeight="1">
      <c r="A72" s="216">
        <v>9</v>
      </c>
      <c r="B72" s="224" t="s">
        <v>49</v>
      </c>
      <c r="C72" s="104">
        <v>0</v>
      </c>
      <c r="D72" s="104" t="s">
        <v>104</v>
      </c>
      <c r="E72" s="106" t="s">
        <v>100</v>
      </c>
      <c r="F72" s="215">
        <v>10</v>
      </c>
      <c r="G72" s="215">
        <v>0</v>
      </c>
      <c r="H72" s="215">
        <v>0</v>
      </c>
      <c r="I72" s="104">
        <f t="shared" si="9"/>
        <v>10</v>
      </c>
      <c r="J72" s="106"/>
      <c r="K72" s="19"/>
      <c r="L72" s="19"/>
      <c r="M72" s="19"/>
      <c r="N72" s="19"/>
      <c r="O72" s="19"/>
      <c r="P72" s="19"/>
    </row>
    <row r="73" spans="1:16" s="1" customFormat="1" ht="33" customHeight="1">
      <c r="A73" s="216">
        <v>10</v>
      </c>
      <c r="B73" s="224" t="s">
        <v>50</v>
      </c>
      <c r="C73" s="104">
        <v>0</v>
      </c>
      <c r="D73" s="104" t="s">
        <v>104</v>
      </c>
      <c r="E73" s="106" t="s">
        <v>100</v>
      </c>
      <c r="F73" s="215">
        <v>70</v>
      </c>
      <c r="G73" s="215">
        <v>0</v>
      </c>
      <c r="H73" s="215">
        <v>0</v>
      </c>
      <c r="I73" s="104">
        <f t="shared" si="9"/>
        <v>70</v>
      </c>
      <c r="J73" s="106"/>
      <c r="K73" s="19"/>
      <c r="L73" s="19"/>
      <c r="M73" s="19"/>
      <c r="N73" s="19"/>
      <c r="O73" s="19"/>
      <c r="P73" s="19"/>
    </row>
    <row r="74" spans="1:16" s="1" customFormat="1" ht="30.75" customHeight="1">
      <c r="A74" s="216">
        <v>11</v>
      </c>
      <c r="B74" s="224" t="s">
        <v>52</v>
      </c>
      <c r="C74" s="104">
        <v>0</v>
      </c>
      <c r="D74" s="104" t="s">
        <v>104</v>
      </c>
      <c r="E74" s="106" t="s">
        <v>100</v>
      </c>
      <c r="F74" s="215">
        <v>65</v>
      </c>
      <c r="G74" s="215">
        <v>0</v>
      </c>
      <c r="H74" s="215">
        <v>0</v>
      </c>
      <c r="I74" s="104">
        <f t="shared" si="9"/>
        <v>65</v>
      </c>
      <c r="J74" s="106"/>
      <c r="K74" s="19"/>
      <c r="L74" s="19"/>
      <c r="M74" s="19"/>
      <c r="N74" s="19"/>
      <c r="O74" s="19"/>
      <c r="P74" s="19"/>
    </row>
    <row r="75" spans="1:16" s="1" customFormat="1" ht="48" customHeight="1">
      <c r="A75" s="225">
        <v>12</v>
      </c>
      <c r="B75" s="226" t="s">
        <v>64</v>
      </c>
      <c r="C75" s="104">
        <v>0</v>
      </c>
      <c r="D75" s="218"/>
      <c r="E75" s="106"/>
      <c r="F75" s="215">
        <f>F76+F77+F78</f>
        <v>760</v>
      </c>
      <c r="G75" s="215">
        <f t="shared" ref="G75:H75" si="10">G76+G77+G78</f>
        <v>0</v>
      </c>
      <c r="H75" s="215">
        <f t="shared" si="10"/>
        <v>0</v>
      </c>
      <c r="I75" s="104">
        <f t="shared" si="9"/>
        <v>760</v>
      </c>
      <c r="J75" s="106"/>
      <c r="K75" s="19"/>
      <c r="L75" s="19"/>
      <c r="M75" s="19"/>
      <c r="N75" s="19"/>
      <c r="O75" s="19"/>
      <c r="P75" s="19"/>
    </row>
    <row r="76" spans="1:16" s="1" customFormat="1" ht="48" hidden="1" customHeight="1" thickBot="1">
      <c r="A76" s="225"/>
      <c r="B76" s="226" t="s">
        <v>254</v>
      </c>
      <c r="C76" s="104"/>
      <c r="D76" s="218" t="s">
        <v>103</v>
      </c>
      <c r="E76" s="106" t="s">
        <v>100</v>
      </c>
      <c r="F76" s="215">
        <v>210</v>
      </c>
      <c r="G76" s="215"/>
      <c r="H76" s="215"/>
      <c r="I76" s="104"/>
      <c r="J76" s="106"/>
      <c r="K76" s="19"/>
      <c r="L76" s="19"/>
      <c r="M76" s="19"/>
      <c r="N76" s="19"/>
      <c r="O76" s="19"/>
      <c r="P76" s="19"/>
    </row>
    <row r="77" spans="1:16" s="1" customFormat="1" ht="48" hidden="1" customHeight="1" thickBot="1">
      <c r="A77" s="225"/>
      <c r="B77" s="226" t="s">
        <v>237</v>
      </c>
      <c r="C77" s="104"/>
      <c r="D77" s="218" t="s">
        <v>105</v>
      </c>
      <c r="E77" s="106" t="s">
        <v>100</v>
      </c>
      <c r="F77" s="215">
        <v>242</v>
      </c>
      <c r="G77" s="215"/>
      <c r="H77" s="215"/>
      <c r="I77" s="104"/>
      <c r="J77" s="106"/>
      <c r="K77" s="19"/>
      <c r="L77" s="19"/>
      <c r="M77" s="19"/>
      <c r="N77" s="19"/>
      <c r="O77" s="19"/>
      <c r="P77" s="19"/>
    </row>
    <row r="78" spans="1:16" s="1" customFormat="1" ht="48" hidden="1" customHeight="1" thickBot="1">
      <c r="A78" s="225"/>
      <c r="B78" s="226" t="s">
        <v>238</v>
      </c>
      <c r="C78" s="104"/>
      <c r="D78" s="218" t="s">
        <v>104</v>
      </c>
      <c r="E78" s="106" t="s">
        <v>100</v>
      </c>
      <c r="F78" s="215">
        <v>308</v>
      </c>
      <c r="G78" s="215"/>
      <c r="H78" s="215"/>
      <c r="I78" s="104"/>
      <c r="J78" s="106"/>
      <c r="K78" s="19"/>
      <c r="L78" s="19"/>
      <c r="M78" s="19"/>
      <c r="N78" s="19"/>
      <c r="O78" s="19"/>
      <c r="P78" s="19"/>
    </row>
    <row r="79" spans="1:16" s="1" customFormat="1" ht="33.75" customHeight="1">
      <c r="A79" s="225">
        <v>13</v>
      </c>
      <c r="B79" s="226" t="s">
        <v>65</v>
      </c>
      <c r="C79" s="104">
        <v>0</v>
      </c>
      <c r="D79" s="218"/>
      <c r="E79" s="106"/>
      <c r="F79" s="215">
        <f>F80+F81</f>
        <v>326</v>
      </c>
      <c r="G79" s="215">
        <f t="shared" ref="G79:H79" si="11">G80+G81</f>
        <v>0</v>
      </c>
      <c r="H79" s="215">
        <f t="shared" si="11"/>
        <v>0</v>
      </c>
      <c r="I79" s="104">
        <f t="shared" si="9"/>
        <v>326</v>
      </c>
      <c r="J79" s="106"/>
      <c r="K79" s="19"/>
      <c r="L79" s="19"/>
      <c r="M79" s="19"/>
      <c r="N79" s="19"/>
      <c r="O79" s="19"/>
      <c r="P79" s="19"/>
    </row>
    <row r="80" spans="1:16" s="1" customFormat="1" ht="33.75" hidden="1" customHeight="1" thickBot="1">
      <c r="A80" s="225"/>
      <c r="B80" s="226" t="s">
        <v>239</v>
      </c>
      <c r="C80" s="104"/>
      <c r="D80" s="218" t="s">
        <v>103</v>
      </c>
      <c r="E80" s="106" t="s">
        <v>100</v>
      </c>
      <c r="F80" s="215">
        <v>218</v>
      </c>
      <c r="G80" s="215"/>
      <c r="H80" s="215"/>
      <c r="I80" s="104"/>
      <c r="J80" s="106"/>
      <c r="K80" s="19"/>
      <c r="L80" s="19"/>
      <c r="M80" s="19"/>
      <c r="N80" s="19"/>
      <c r="O80" s="19"/>
      <c r="P80" s="19"/>
    </row>
    <row r="81" spans="1:16" s="1" customFormat="1" ht="33.75" hidden="1" customHeight="1" thickBot="1">
      <c r="A81" s="225"/>
      <c r="B81" s="226" t="s">
        <v>240</v>
      </c>
      <c r="C81" s="104"/>
      <c r="D81" s="218" t="s">
        <v>105</v>
      </c>
      <c r="E81" s="106" t="s">
        <v>100</v>
      </c>
      <c r="F81" s="215">
        <v>108</v>
      </c>
      <c r="G81" s="215"/>
      <c r="H81" s="215"/>
      <c r="I81" s="104"/>
      <c r="J81" s="106"/>
      <c r="K81" s="19"/>
      <c r="L81" s="19"/>
      <c r="M81" s="19"/>
      <c r="N81" s="19"/>
      <c r="O81" s="19"/>
      <c r="P81" s="19"/>
    </row>
    <row r="82" spans="1:16" s="1" customFormat="1" ht="42" customHeight="1">
      <c r="A82" s="225">
        <v>14</v>
      </c>
      <c r="B82" s="226" t="s">
        <v>66</v>
      </c>
      <c r="C82" s="104">
        <v>0</v>
      </c>
      <c r="D82" s="218"/>
      <c r="E82" s="106"/>
      <c r="F82" s="215">
        <f>F83+F84+F85</f>
        <v>450</v>
      </c>
      <c r="G82" s="215">
        <v>0</v>
      </c>
      <c r="H82" s="215">
        <v>0</v>
      </c>
      <c r="I82" s="104">
        <f t="shared" si="9"/>
        <v>450</v>
      </c>
      <c r="J82" s="104"/>
      <c r="K82" s="19"/>
      <c r="L82" s="19"/>
      <c r="M82" s="19"/>
      <c r="N82" s="19"/>
      <c r="O82" s="19"/>
      <c r="P82" s="19"/>
    </row>
    <row r="83" spans="1:16" s="1" customFormat="1" ht="42" hidden="1" customHeight="1">
      <c r="A83" s="225"/>
      <c r="B83" s="226" t="s">
        <v>241</v>
      </c>
      <c r="C83" s="104"/>
      <c r="D83" s="218" t="s">
        <v>103</v>
      </c>
      <c r="E83" s="106" t="s">
        <v>100</v>
      </c>
      <c r="F83" s="215">
        <v>140</v>
      </c>
      <c r="G83" s="215"/>
      <c r="H83" s="215"/>
      <c r="I83" s="104"/>
      <c r="J83" s="104"/>
      <c r="K83" s="19"/>
      <c r="L83" s="19"/>
      <c r="M83" s="19"/>
      <c r="N83" s="19"/>
      <c r="O83" s="19"/>
      <c r="P83" s="19"/>
    </row>
    <row r="84" spans="1:16" s="1" customFormat="1" ht="42" hidden="1" customHeight="1">
      <c r="A84" s="225"/>
      <c r="B84" s="226" t="s">
        <v>242</v>
      </c>
      <c r="C84" s="104"/>
      <c r="D84" s="218" t="s">
        <v>105</v>
      </c>
      <c r="E84" s="106" t="s">
        <v>100</v>
      </c>
      <c r="F84" s="215">
        <v>230</v>
      </c>
      <c r="G84" s="215"/>
      <c r="H84" s="215"/>
      <c r="I84" s="104"/>
      <c r="J84" s="104"/>
      <c r="K84" s="19"/>
      <c r="L84" s="19"/>
      <c r="M84" s="19"/>
      <c r="N84" s="19"/>
      <c r="O84" s="19"/>
      <c r="P84" s="19"/>
    </row>
    <row r="85" spans="1:16" s="1" customFormat="1" ht="42" hidden="1" customHeight="1" thickBot="1">
      <c r="A85" s="225"/>
      <c r="B85" s="226" t="s">
        <v>243</v>
      </c>
      <c r="C85" s="104"/>
      <c r="D85" s="218" t="s">
        <v>104</v>
      </c>
      <c r="E85" s="106" t="s">
        <v>100</v>
      </c>
      <c r="F85" s="215">
        <v>80</v>
      </c>
      <c r="G85" s="215"/>
      <c r="H85" s="215"/>
      <c r="I85" s="104"/>
      <c r="J85" s="104"/>
      <c r="K85" s="19"/>
      <c r="L85" s="19"/>
      <c r="M85" s="19"/>
      <c r="N85" s="19"/>
      <c r="O85" s="19"/>
      <c r="P85" s="19"/>
    </row>
    <row r="86" spans="1:16" s="1" customFormat="1" ht="30" customHeight="1">
      <c r="A86" s="223">
        <v>15</v>
      </c>
      <c r="B86" s="226" t="s">
        <v>89</v>
      </c>
      <c r="C86" s="104">
        <v>0</v>
      </c>
      <c r="D86" s="218"/>
      <c r="E86" s="106" t="s">
        <v>100</v>
      </c>
      <c r="F86" s="215">
        <f>F87+F88+F89</f>
        <v>100</v>
      </c>
      <c r="G86" s="215">
        <v>0</v>
      </c>
      <c r="H86" s="215">
        <v>0</v>
      </c>
      <c r="I86" s="104">
        <f t="shared" si="9"/>
        <v>100</v>
      </c>
      <c r="J86" s="104"/>
      <c r="K86" s="19"/>
      <c r="L86" s="19"/>
      <c r="M86" s="19"/>
      <c r="N86" s="19"/>
      <c r="O86" s="19"/>
      <c r="P86" s="19"/>
    </row>
    <row r="87" spans="1:16" s="1" customFormat="1" ht="42" hidden="1" customHeight="1">
      <c r="A87" s="223"/>
      <c r="B87" s="226" t="s">
        <v>244</v>
      </c>
      <c r="C87" s="104"/>
      <c r="D87" s="218" t="s">
        <v>103</v>
      </c>
      <c r="E87" s="106" t="s">
        <v>100</v>
      </c>
      <c r="F87" s="215">
        <v>30</v>
      </c>
      <c r="G87" s="215"/>
      <c r="H87" s="215"/>
      <c r="I87" s="104"/>
      <c r="J87" s="104"/>
      <c r="K87" s="19"/>
      <c r="L87" s="19"/>
      <c r="M87" s="19"/>
      <c r="N87" s="19"/>
      <c r="O87" s="19"/>
      <c r="P87" s="19"/>
    </row>
    <row r="88" spans="1:16" s="1" customFormat="1" ht="42" hidden="1" customHeight="1">
      <c r="A88" s="223"/>
      <c r="B88" s="226" t="s">
        <v>245</v>
      </c>
      <c r="C88" s="104"/>
      <c r="D88" s="218" t="s">
        <v>105</v>
      </c>
      <c r="E88" s="106" t="s">
        <v>100</v>
      </c>
      <c r="F88" s="215">
        <v>35</v>
      </c>
      <c r="G88" s="215"/>
      <c r="H88" s="215"/>
      <c r="I88" s="104"/>
      <c r="J88" s="104"/>
      <c r="K88" s="19"/>
      <c r="L88" s="19"/>
      <c r="M88" s="19"/>
      <c r="N88" s="19"/>
      <c r="O88" s="19"/>
      <c r="P88" s="19"/>
    </row>
    <row r="89" spans="1:16" s="1" customFormat="1" ht="42" hidden="1" customHeight="1">
      <c r="A89" s="223"/>
      <c r="B89" s="226" t="s">
        <v>246</v>
      </c>
      <c r="C89" s="104"/>
      <c r="D89" s="218" t="s">
        <v>104</v>
      </c>
      <c r="E89" s="106" t="s">
        <v>100</v>
      </c>
      <c r="F89" s="215">
        <v>35</v>
      </c>
      <c r="G89" s="215"/>
      <c r="H89" s="215"/>
      <c r="I89" s="104"/>
      <c r="J89" s="104"/>
      <c r="K89" s="19"/>
      <c r="L89" s="19"/>
      <c r="M89" s="19"/>
      <c r="N89" s="19"/>
      <c r="O89" s="19"/>
      <c r="P89" s="19"/>
    </row>
    <row r="90" spans="1:16" s="1" customFormat="1" ht="30.75" customHeight="1">
      <c r="A90" s="216">
        <v>16</v>
      </c>
      <c r="B90" s="226" t="s">
        <v>78</v>
      </c>
      <c r="C90" s="104">
        <v>0</v>
      </c>
      <c r="D90" s="104" t="s">
        <v>104</v>
      </c>
      <c r="E90" s="106" t="s">
        <v>100</v>
      </c>
      <c r="F90" s="215">
        <v>35</v>
      </c>
      <c r="G90" s="215">
        <v>0</v>
      </c>
      <c r="H90" s="215">
        <v>0</v>
      </c>
      <c r="I90" s="104">
        <f t="shared" si="9"/>
        <v>35</v>
      </c>
      <c r="J90" s="104"/>
      <c r="K90" s="19"/>
      <c r="L90" s="19"/>
      <c r="M90" s="19"/>
      <c r="N90" s="19"/>
      <c r="O90" s="19"/>
      <c r="P90" s="19"/>
    </row>
    <row r="91" spans="1:16" s="1" customFormat="1" ht="30.75" customHeight="1">
      <c r="A91" s="216">
        <v>17</v>
      </c>
      <c r="B91" s="226" t="s">
        <v>79</v>
      </c>
      <c r="C91" s="104">
        <v>0</v>
      </c>
      <c r="D91" s="104" t="s">
        <v>104</v>
      </c>
      <c r="E91" s="106" t="s">
        <v>100</v>
      </c>
      <c r="F91" s="215">
        <v>50</v>
      </c>
      <c r="G91" s="215">
        <v>0</v>
      </c>
      <c r="H91" s="215">
        <v>0</v>
      </c>
      <c r="I91" s="104">
        <f t="shared" si="9"/>
        <v>50</v>
      </c>
      <c r="J91" s="104"/>
      <c r="K91" s="19"/>
      <c r="L91" s="19"/>
      <c r="M91" s="19"/>
      <c r="N91" s="19"/>
      <c r="O91" s="19"/>
      <c r="P91" s="19"/>
    </row>
    <row r="92" spans="1:16" s="1" customFormat="1" ht="24" customHeight="1">
      <c r="A92" s="216">
        <v>18</v>
      </c>
      <c r="B92" s="227" t="s">
        <v>80</v>
      </c>
      <c r="C92" s="104">
        <v>0</v>
      </c>
      <c r="D92" s="104" t="s">
        <v>104</v>
      </c>
      <c r="E92" s="106" t="s">
        <v>100</v>
      </c>
      <c r="F92" s="215">
        <v>48.5</v>
      </c>
      <c r="G92" s="215">
        <v>0</v>
      </c>
      <c r="H92" s="215">
        <v>0</v>
      </c>
      <c r="I92" s="104">
        <f t="shared" si="9"/>
        <v>48.5</v>
      </c>
      <c r="J92" s="104"/>
      <c r="K92" s="19"/>
      <c r="L92" s="19"/>
      <c r="M92" s="19"/>
      <c r="N92" s="19"/>
      <c r="O92" s="19"/>
      <c r="P92" s="19"/>
    </row>
    <row r="93" spans="1:16" s="1" customFormat="1" ht="30.75" customHeight="1">
      <c r="A93" s="216">
        <v>19</v>
      </c>
      <c r="B93" s="228" t="s">
        <v>142</v>
      </c>
      <c r="C93" s="104">
        <v>0</v>
      </c>
      <c r="D93" s="104" t="s">
        <v>105</v>
      </c>
      <c r="E93" s="106" t="s">
        <v>100</v>
      </c>
      <c r="F93" s="215">
        <v>10</v>
      </c>
      <c r="G93" s="215">
        <v>0</v>
      </c>
      <c r="H93" s="215">
        <v>0</v>
      </c>
      <c r="I93" s="104">
        <f t="shared" si="9"/>
        <v>10</v>
      </c>
      <c r="J93" s="104"/>
      <c r="K93" s="19"/>
      <c r="L93" s="19"/>
      <c r="M93" s="19"/>
      <c r="N93" s="19"/>
      <c r="O93" s="19"/>
      <c r="P93" s="19"/>
    </row>
    <row r="94" spans="1:16" s="1" customFormat="1" ht="30.75" customHeight="1">
      <c r="A94" s="216">
        <v>20</v>
      </c>
      <c r="B94" s="229" t="s">
        <v>96</v>
      </c>
      <c r="C94" s="104">
        <v>0</v>
      </c>
      <c r="D94" s="104" t="s">
        <v>103</v>
      </c>
      <c r="E94" s="106" t="s">
        <v>100</v>
      </c>
      <c r="F94" s="215">
        <v>25</v>
      </c>
      <c r="G94" s="215">
        <v>0</v>
      </c>
      <c r="H94" s="215">
        <v>0</v>
      </c>
      <c r="I94" s="104">
        <f t="shared" si="9"/>
        <v>25</v>
      </c>
      <c r="J94" s="104"/>
      <c r="K94" s="19"/>
      <c r="L94" s="19"/>
      <c r="M94" s="19"/>
      <c r="N94" s="19"/>
      <c r="O94" s="19"/>
      <c r="P94" s="19"/>
    </row>
    <row r="95" spans="1:16" s="1" customFormat="1" ht="30.75" customHeight="1">
      <c r="A95" s="216">
        <v>21</v>
      </c>
      <c r="B95" s="229" t="s">
        <v>118</v>
      </c>
      <c r="C95" s="104">
        <v>0</v>
      </c>
      <c r="D95" s="104" t="s">
        <v>103</v>
      </c>
      <c r="E95" s="106" t="s">
        <v>100</v>
      </c>
      <c r="F95" s="215">
        <v>35</v>
      </c>
      <c r="G95" s="215">
        <v>0</v>
      </c>
      <c r="H95" s="215">
        <v>0</v>
      </c>
      <c r="I95" s="104">
        <f t="shared" si="9"/>
        <v>35</v>
      </c>
      <c r="J95" s="104"/>
      <c r="K95" s="19"/>
      <c r="L95" s="19"/>
      <c r="M95" s="19"/>
      <c r="N95" s="19"/>
      <c r="O95" s="19"/>
      <c r="P95" s="19"/>
    </row>
    <row r="96" spans="1:16" s="1" customFormat="1" ht="30.75" customHeight="1">
      <c r="A96" s="216">
        <v>22</v>
      </c>
      <c r="B96" s="221" t="s">
        <v>125</v>
      </c>
      <c r="C96" s="104">
        <v>0</v>
      </c>
      <c r="D96" s="104" t="s">
        <v>105</v>
      </c>
      <c r="E96" s="106" t="s">
        <v>100</v>
      </c>
      <c r="F96" s="215">
        <v>25</v>
      </c>
      <c r="G96" s="215">
        <v>0</v>
      </c>
      <c r="H96" s="215">
        <v>0</v>
      </c>
      <c r="I96" s="104">
        <f t="shared" si="9"/>
        <v>25</v>
      </c>
      <c r="J96" s="104"/>
      <c r="K96" s="19"/>
      <c r="L96" s="19"/>
      <c r="M96" s="19"/>
      <c r="N96" s="19"/>
      <c r="O96" s="19"/>
      <c r="P96" s="19"/>
    </row>
    <row r="97" spans="1:16" s="1" customFormat="1" ht="40.5" customHeight="1">
      <c r="A97" s="31">
        <v>23</v>
      </c>
      <c r="B97" s="38" t="s">
        <v>143</v>
      </c>
      <c r="C97" s="28">
        <v>0</v>
      </c>
      <c r="D97" s="155" t="s">
        <v>105</v>
      </c>
      <c r="E97" s="153" t="s">
        <v>100</v>
      </c>
      <c r="F97" s="60">
        <v>5</v>
      </c>
      <c r="G97" s="60">
        <v>0</v>
      </c>
      <c r="H97" s="60">
        <v>0</v>
      </c>
      <c r="I97" s="28">
        <f t="shared" si="9"/>
        <v>5</v>
      </c>
      <c r="J97" s="28"/>
      <c r="K97" s="88"/>
      <c r="L97" s="88"/>
      <c r="M97" s="88"/>
      <c r="N97" s="88"/>
      <c r="O97" s="88"/>
      <c r="P97" s="88"/>
    </row>
    <row r="98" spans="1:16" s="1" customFormat="1" ht="30.75" customHeight="1">
      <c r="A98" s="31">
        <v>24</v>
      </c>
      <c r="B98" s="94" t="s">
        <v>212</v>
      </c>
      <c r="C98" s="28">
        <v>0</v>
      </c>
      <c r="D98" s="155" t="s">
        <v>103</v>
      </c>
      <c r="E98" s="153" t="s">
        <v>100</v>
      </c>
      <c r="F98" s="60">
        <v>90</v>
      </c>
      <c r="G98" s="60">
        <v>0</v>
      </c>
      <c r="H98" s="60">
        <v>0</v>
      </c>
      <c r="I98" s="28">
        <f t="shared" si="9"/>
        <v>90</v>
      </c>
      <c r="J98" s="28"/>
      <c r="K98" s="88"/>
      <c r="L98" s="88"/>
      <c r="M98" s="88"/>
      <c r="N98" s="88"/>
      <c r="O98" s="88"/>
      <c r="P98" s="88"/>
    </row>
    <row r="99" spans="1:16" s="1" customFormat="1" ht="30.75" customHeight="1">
      <c r="A99" s="31">
        <v>25</v>
      </c>
      <c r="B99" s="107" t="s">
        <v>165</v>
      </c>
      <c r="C99" s="28">
        <v>0</v>
      </c>
      <c r="D99" s="155" t="s">
        <v>104</v>
      </c>
      <c r="E99" s="153" t="s">
        <v>100</v>
      </c>
      <c r="F99" s="60">
        <v>5</v>
      </c>
      <c r="G99" s="60">
        <v>0</v>
      </c>
      <c r="H99" s="60">
        <v>0</v>
      </c>
      <c r="I99" s="28">
        <f t="shared" si="9"/>
        <v>5</v>
      </c>
      <c r="J99" s="28"/>
      <c r="K99" s="88"/>
      <c r="L99" s="88"/>
      <c r="M99" s="88"/>
      <c r="N99" s="88"/>
      <c r="O99" s="88"/>
      <c r="P99" s="88"/>
    </row>
    <row r="100" spans="1:16" s="1" customFormat="1" ht="30.75" customHeight="1">
      <c r="A100" s="31">
        <v>26</v>
      </c>
      <c r="B100" s="107" t="s">
        <v>166</v>
      </c>
      <c r="C100" s="28">
        <v>0</v>
      </c>
      <c r="D100" s="155" t="s">
        <v>104</v>
      </c>
      <c r="E100" s="153" t="s">
        <v>100</v>
      </c>
      <c r="F100" s="60">
        <v>5</v>
      </c>
      <c r="G100" s="60">
        <v>0</v>
      </c>
      <c r="H100" s="60">
        <v>0</v>
      </c>
      <c r="I100" s="28">
        <f t="shared" si="9"/>
        <v>5</v>
      </c>
      <c r="J100" s="28"/>
      <c r="K100" s="102"/>
      <c r="L100" s="102"/>
      <c r="M100" s="102"/>
      <c r="N100" s="102"/>
      <c r="O100" s="102"/>
      <c r="P100" s="102"/>
    </row>
    <row r="101" spans="1:16" s="1" customFormat="1" ht="30.75" customHeight="1">
      <c r="A101" s="31">
        <v>27</v>
      </c>
      <c r="B101" s="146" t="s">
        <v>253</v>
      </c>
      <c r="C101" s="28">
        <v>0</v>
      </c>
      <c r="D101" s="155"/>
      <c r="E101" s="153"/>
      <c r="F101" s="60">
        <f>F102+F103+F104</f>
        <v>50</v>
      </c>
      <c r="G101" s="60">
        <f t="shared" ref="G101:H101" si="12">G102+G103+G104</f>
        <v>0</v>
      </c>
      <c r="H101" s="60">
        <f t="shared" si="12"/>
        <v>0</v>
      </c>
      <c r="I101" s="28">
        <f t="shared" si="9"/>
        <v>50</v>
      </c>
      <c r="J101" s="28"/>
      <c r="K101" s="88"/>
      <c r="L101" s="88"/>
      <c r="M101" s="88"/>
      <c r="N101" s="88"/>
      <c r="O101" s="88"/>
      <c r="P101" s="88"/>
    </row>
    <row r="102" spans="1:16" s="1" customFormat="1" ht="30.75" hidden="1" customHeight="1">
      <c r="A102" s="31"/>
      <c r="B102" s="146" t="s">
        <v>250</v>
      </c>
      <c r="C102" s="28"/>
      <c r="D102" s="155" t="s">
        <v>103</v>
      </c>
      <c r="E102" s="153" t="s">
        <v>100</v>
      </c>
      <c r="F102" s="60">
        <v>20</v>
      </c>
      <c r="G102" s="60"/>
      <c r="H102" s="60"/>
      <c r="I102" s="28"/>
      <c r="J102" s="28"/>
      <c r="K102" s="145"/>
      <c r="L102" s="145"/>
      <c r="M102" s="145"/>
      <c r="N102" s="145"/>
      <c r="O102" s="145"/>
      <c r="P102" s="145"/>
    </row>
    <row r="103" spans="1:16" s="1" customFormat="1" ht="30.75" hidden="1" customHeight="1">
      <c r="A103" s="31"/>
      <c r="B103" s="146" t="s">
        <v>251</v>
      </c>
      <c r="C103" s="28"/>
      <c r="D103" s="155" t="s">
        <v>105</v>
      </c>
      <c r="E103" s="153" t="s">
        <v>100</v>
      </c>
      <c r="F103" s="60">
        <v>20</v>
      </c>
      <c r="G103" s="60"/>
      <c r="H103" s="60"/>
      <c r="I103" s="28"/>
      <c r="J103" s="28"/>
      <c r="K103" s="145"/>
      <c r="L103" s="145"/>
      <c r="M103" s="145"/>
      <c r="N103" s="145"/>
      <c r="O103" s="145"/>
      <c r="P103" s="145"/>
    </row>
    <row r="104" spans="1:16" s="1" customFormat="1" ht="30.75" hidden="1" customHeight="1" thickBot="1">
      <c r="A104" s="31"/>
      <c r="B104" s="146" t="s">
        <v>252</v>
      </c>
      <c r="C104" s="28"/>
      <c r="D104" s="155" t="s">
        <v>104</v>
      </c>
      <c r="E104" s="153" t="s">
        <v>100</v>
      </c>
      <c r="F104" s="60">
        <v>10</v>
      </c>
      <c r="G104" s="60"/>
      <c r="H104" s="60"/>
      <c r="I104" s="28"/>
      <c r="J104" s="28"/>
      <c r="K104" s="145"/>
      <c r="L104" s="145"/>
      <c r="M104" s="145"/>
      <c r="N104" s="145"/>
      <c r="O104" s="145"/>
      <c r="P104" s="145"/>
    </row>
    <row r="105" spans="1:16" s="1" customFormat="1" ht="30.75" customHeight="1">
      <c r="A105" s="31">
        <v>28</v>
      </c>
      <c r="B105" s="179" t="s">
        <v>207</v>
      </c>
      <c r="C105" s="28">
        <v>0</v>
      </c>
      <c r="D105" s="155" t="s">
        <v>104</v>
      </c>
      <c r="E105" s="153" t="s">
        <v>100</v>
      </c>
      <c r="F105" s="60">
        <v>100</v>
      </c>
      <c r="G105" s="60">
        <v>0</v>
      </c>
      <c r="H105" s="60">
        <v>0</v>
      </c>
      <c r="I105" s="28">
        <f t="shared" si="9"/>
        <v>100</v>
      </c>
      <c r="J105" s="28"/>
      <c r="K105" s="88"/>
      <c r="L105" s="88"/>
      <c r="M105" s="88"/>
      <c r="N105" s="88"/>
      <c r="O105" s="88"/>
      <c r="P105" s="88"/>
    </row>
    <row r="106" spans="1:16" s="1" customFormat="1" ht="30.75" customHeight="1">
      <c r="A106" s="31">
        <v>29</v>
      </c>
      <c r="B106" s="93" t="s">
        <v>204</v>
      </c>
      <c r="C106" s="28">
        <v>0</v>
      </c>
      <c r="D106" s="155" t="s">
        <v>105</v>
      </c>
      <c r="E106" s="153" t="s">
        <v>100</v>
      </c>
      <c r="F106" s="60">
        <v>50</v>
      </c>
      <c r="G106" s="60">
        <v>0</v>
      </c>
      <c r="H106" s="60">
        <v>0</v>
      </c>
      <c r="I106" s="28">
        <f t="shared" si="9"/>
        <v>50</v>
      </c>
      <c r="J106" s="28"/>
      <c r="K106" s="123"/>
      <c r="L106" s="123"/>
      <c r="M106" s="123"/>
      <c r="N106" s="123"/>
      <c r="O106" s="123"/>
      <c r="P106" s="123"/>
    </row>
    <row r="107" spans="1:16" s="1" customFormat="1" ht="30.75" customHeight="1">
      <c r="A107" s="31">
        <v>30</v>
      </c>
      <c r="B107" s="93" t="s">
        <v>219</v>
      </c>
      <c r="C107" s="28">
        <v>0</v>
      </c>
      <c r="D107" s="155" t="s">
        <v>104</v>
      </c>
      <c r="E107" s="153" t="s">
        <v>100</v>
      </c>
      <c r="F107" s="60">
        <v>80</v>
      </c>
      <c r="G107" s="60">
        <v>0</v>
      </c>
      <c r="H107" s="60">
        <v>0</v>
      </c>
      <c r="I107" s="28">
        <f t="shared" si="9"/>
        <v>80</v>
      </c>
      <c r="J107" s="28"/>
      <c r="K107" s="128"/>
      <c r="L107" s="128"/>
      <c r="M107" s="128"/>
      <c r="N107" s="128"/>
      <c r="O107" s="128"/>
      <c r="P107" s="128"/>
    </row>
    <row r="108" spans="1:16" s="1" customFormat="1" ht="30.75" customHeight="1">
      <c r="A108" s="31">
        <v>31</v>
      </c>
      <c r="B108" s="93" t="s">
        <v>232</v>
      </c>
      <c r="C108" s="28">
        <v>0</v>
      </c>
      <c r="D108" s="155" t="s">
        <v>104</v>
      </c>
      <c r="E108" s="153" t="s">
        <v>100</v>
      </c>
      <c r="F108" s="60">
        <v>70</v>
      </c>
      <c r="G108" s="60">
        <v>0</v>
      </c>
      <c r="H108" s="60">
        <v>0</v>
      </c>
      <c r="I108" s="28">
        <f t="shared" si="9"/>
        <v>70</v>
      </c>
      <c r="J108" s="28"/>
      <c r="K108" s="128"/>
      <c r="L108" s="128"/>
      <c r="M108" s="128"/>
      <c r="N108" s="128"/>
      <c r="O108" s="128"/>
      <c r="P108" s="128"/>
    </row>
    <row r="109" spans="1:16" s="1" customFormat="1" ht="23.25" customHeight="1">
      <c r="A109" s="31">
        <v>32</v>
      </c>
      <c r="B109" s="147" t="s">
        <v>235</v>
      </c>
      <c r="C109" s="28">
        <v>0</v>
      </c>
      <c r="D109" s="155" t="s">
        <v>104</v>
      </c>
      <c r="E109" s="153" t="s">
        <v>100</v>
      </c>
      <c r="F109" s="60">
        <v>70</v>
      </c>
      <c r="G109" s="60">
        <v>0</v>
      </c>
      <c r="H109" s="60">
        <v>0</v>
      </c>
      <c r="I109" s="28">
        <f t="shared" si="9"/>
        <v>70</v>
      </c>
      <c r="J109" s="28"/>
      <c r="K109" s="144"/>
      <c r="L109" s="144"/>
      <c r="M109" s="144"/>
      <c r="N109" s="144"/>
      <c r="O109" s="144"/>
      <c r="P109" s="144"/>
    </row>
    <row r="110" spans="1:16" s="1" customFormat="1" ht="23.25" customHeight="1">
      <c r="A110" s="31">
        <v>33</v>
      </c>
      <c r="B110" s="147" t="s">
        <v>267</v>
      </c>
      <c r="C110" s="28">
        <v>0</v>
      </c>
      <c r="D110" s="155"/>
      <c r="E110" s="153"/>
      <c r="F110" s="60">
        <v>1</v>
      </c>
      <c r="G110" s="60">
        <v>0</v>
      </c>
      <c r="H110" s="60">
        <v>0</v>
      </c>
      <c r="I110" s="28">
        <f t="shared" si="9"/>
        <v>1</v>
      </c>
      <c r="J110" s="28"/>
      <c r="K110" s="171"/>
      <c r="L110" s="171"/>
      <c r="M110" s="171"/>
      <c r="N110" s="171"/>
      <c r="O110" s="171"/>
      <c r="P110" s="171"/>
    </row>
    <row r="111" spans="1:16" s="14" customFormat="1" ht="18.75" customHeight="1">
      <c r="A111" s="31"/>
      <c r="B111" s="40" t="s">
        <v>25</v>
      </c>
      <c r="C111" s="32"/>
      <c r="D111" s="160"/>
      <c r="E111" s="153"/>
      <c r="F111" s="61"/>
      <c r="G111" s="61"/>
      <c r="H111" s="61"/>
      <c r="I111" s="32"/>
      <c r="J111" s="32"/>
      <c r="K111" s="19"/>
      <c r="L111" s="19"/>
      <c r="M111" s="19"/>
      <c r="N111" s="19"/>
      <c r="O111" s="19"/>
      <c r="P111" s="19"/>
    </row>
    <row r="112" spans="1:16" s="14" customFormat="1" ht="15.75" customHeight="1">
      <c r="A112" s="31"/>
      <c r="B112" s="40" t="s">
        <v>26</v>
      </c>
      <c r="C112" s="32"/>
      <c r="D112" s="160"/>
      <c r="E112" s="153"/>
      <c r="F112" s="61"/>
      <c r="G112" s="61"/>
      <c r="H112" s="61"/>
      <c r="I112" s="32"/>
      <c r="J112" s="32"/>
      <c r="K112" s="19"/>
      <c r="L112" s="19"/>
      <c r="M112" s="19"/>
      <c r="N112" s="19"/>
      <c r="O112" s="19"/>
      <c r="P112" s="19"/>
    </row>
    <row r="113" spans="1:16" s="14" customFormat="1" ht="16.5" customHeight="1">
      <c r="A113" s="31"/>
      <c r="B113" s="52" t="s">
        <v>15</v>
      </c>
      <c r="C113" s="35">
        <f>C114+C116+C118</f>
        <v>14000</v>
      </c>
      <c r="D113" s="161"/>
      <c r="E113" s="161"/>
      <c r="F113" s="35">
        <f t="shared" ref="F113:I113" si="13">F114+F116+F118</f>
        <v>2357</v>
      </c>
      <c r="G113" s="35">
        <f t="shared" si="13"/>
        <v>0</v>
      </c>
      <c r="H113" s="35">
        <f t="shared" si="13"/>
        <v>0</v>
      </c>
      <c r="I113" s="35">
        <f t="shared" si="13"/>
        <v>2357</v>
      </c>
      <c r="J113" s="35"/>
      <c r="K113" s="19"/>
      <c r="L113" s="19"/>
      <c r="M113" s="19"/>
      <c r="N113" s="19"/>
      <c r="O113" s="19"/>
      <c r="P113" s="19"/>
    </row>
    <row r="114" spans="1:16" s="68" customFormat="1" ht="19.5" customHeight="1">
      <c r="A114" s="53" t="s">
        <v>6</v>
      </c>
      <c r="B114" s="54" t="s">
        <v>7</v>
      </c>
      <c r="C114" s="55">
        <f>C115</f>
        <v>14000</v>
      </c>
      <c r="D114" s="154"/>
      <c r="E114" s="154"/>
      <c r="F114" s="55">
        <f t="shared" ref="F114:I114" si="14">F115</f>
        <v>35</v>
      </c>
      <c r="G114" s="55">
        <f t="shared" si="14"/>
        <v>0</v>
      </c>
      <c r="H114" s="55">
        <f t="shared" si="14"/>
        <v>0</v>
      </c>
      <c r="I114" s="55">
        <f t="shared" si="14"/>
        <v>35</v>
      </c>
      <c r="J114" s="55"/>
      <c r="K114" s="19"/>
      <c r="L114" s="19"/>
      <c r="M114" s="19"/>
      <c r="N114" s="19"/>
      <c r="O114" s="19"/>
      <c r="P114" s="19"/>
    </row>
    <row r="115" spans="1:16" s="16" customFormat="1" ht="21" customHeight="1">
      <c r="A115" s="216">
        <v>1</v>
      </c>
      <c r="B115" s="230" t="s">
        <v>211</v>
      </c>
      <c r="C115" s="106">
        <v>14000</v>
      </c>
      <c r="D115" s="231" t="s">
        <v>106</v>
      </c>
      <c r="E115" s="106" t="s">
        <v>100</v>
      </c>
      <c r="F115" s="215">
        <v>35</v>
      </c>
      <c r="G115" s="215">
        <v>0</v>
      </c>
      <c r="H115" s="215">
        <v>0</v>
      </c>
      <c r="I115" s="106">
        <f>F115+G115+H115</f>
        <v>35</v>
      </c>
      <c r="J115" s="104"/>
      <c r="K115" s="19"/>
      <c r="L115" s="19"/>
      <c r="M115" s="19"/>
      <c r="N115" s="19"/>
      <c r="O115" s="19"/>
      <c r="P115" s="19"/>
    </row>
    <row r="116" spans="1:16" s="17" customFormat="1" ht="18" customHeight="1">
      <c r="A116" s="29" t="s">
        <v>9</v>
      </c>
      <c r="B116" s="42" t="s">
        <v>10</v>
      </c>
      <c r="C116" s="30">
        <f>C117</f>
        <v>0</v>
      </c>
      <c r="D116" s="156"/>
      <c r="E116" s="156"/>
      <c r="F116" s="30">
        <f t="shared" ref="F116:I116" si="15">F117</f>
        <v>2000</v>
      </c>
      <c r="G116" s="30">
        <f t="shared" si="15"/>
        <v>0</v>
      </c>
      <c r="H116" s="30">
        <f t="shared" si="15"/>
        <v>0</v>
      </c>
      <c r="I116" s="30">
        <f t="shared" si="15"/>
        <v>2000</v>
      </c>
      <c r="J116" s="30"/>
      <c r="K116" s="19"/>
      <c r="L116" s="19"/>
      <c r="M116" s="19"/>
      <c r="N116" s="19"/>
      <c r="O116" s="19"/>
      <c r="P116" s="19"/>
    </row>
    <row r="117" spans="1:16" s="1" customFormat="1" ht="18.75" customHeight="1">
      <c r="A117" s="74">
        <v>1</v>
      </c>
      <c r="B117" s="121" t="s">
        <v>202</v>
      </c>
      <c r="C117" s="28">
        <v>0</v>
      </c>
      <c r="D117" s="155" t="s">
        <v>106</v>
      </c>
      <c r="E117" s="153" t="s">
        <v>100</v>
      </c>
      <c r="F117" s="57">
        <v>2000</v>
      </c>
      <c r="G117" s="57">
        <v>0</v>
      </c>
      <c r="H117" s="57">
        <v>0</v>
      </c>
      <c r="I117" s="28">
        <f>F117+G117+H117</f>
        <v>2000</v>
      </c>
      <c r="J117" s="28"/>
      <c r="K117" s="19"/>
      <c r="L117" s="19"/>
      <c r="M117" s="19"/>
      <c r="N117" s="19"/>
      <c r="O117" s="19"/>
      <c r="P117" s="19"/>
    </row>
    <row r="118" spans="1:16" s="178" customFormat="1" ht="21" customHeight="1">
      <c r="A118" s="172" t="s">
        <v>11</v>
      </c>
      <c r="B118" s="173" t="s">
        <v>12</v>
      </c>
      <c r="C118" s="174">
        <f>C119+C120+C121+C122+C123+C124</f>
        <v>0</v>
      </c>
      <c r="D118" s="175"/>
      <c r="E118" s="175"/>
      <c r="F118" s="174">
        <f t="shared" ref="F118:I118" si="16">F119+F120+F121+F122+F123+F124</f>
        <v>322</v>
      </c>
      <c r="G118" s="174">
        <f t="shared" si="16"/>
        <v>0</v>
      </c>
      <c r="H118" s="174">
        <f t="shared" si="16"/>
        <v>0</v>
      </c>
      <c r="I118" s="174">
        <f t="shared" si="16"/>
        <v>322</v>
      </c>
      <c r="J118" s="174"/>
      <c r="K118" s="176"/>
      <c r="L118" s="176"/>
      <c r="M118" s="176"/>
      <c r="N118" s="176"/>
      <c r="O118" s="176"/>
      <c r="P118" s="176"/>
    </row>
    <row r="119" spans="1:16" s="16" customFormat="1" ht="30" customHeight="1">
      <c r="A119" s="216">
        <v>1</v>
      </c>
      <c r="B119" s="224" t="s">
        <v>91</v>
      </c>
      <c r="C119" s="106">
        <v>0</v>
      </c>
      <c r="D119" s="231" t="s">
        <v>106</v>
      </c>
      <c r="E119" s="106" t="s">
        <v>100</v>
      </c>
      <c r="F119" s="231">
        <v>100</v>
      </c>
      <c r="G119" s="231">
        <v>0</v>
      </c>
      <c r="H119" s="231">
        <v>0</v>
      </c>
      <c r="I119" s="106">
        <f>F119+G119+H119</f>
        <v>100</v>
      </c>
      <c r="J119" s="104"/>
      <c r="K119" s="19"/>
      <c r="L119" s="19"/>
      <c r="M119" s="19"/>
      <c r="N119" s="19"/>
      <c r="O119" s="19"/>
      <c r="P119" s="19"/>
    </row>
    <row r="120" spans="1:16" s="16" customFormat="1" ht="33" customHeight="1">
      <c r="A120" s="216">
        <v>2</v>
      </c>
      <c r="B120" s="224" t="s">
        <v>90</v>
      </c>
      <c r="C120" s="106">
        <v>0</v>
      </c>
      <c r="D120" s="231" t="s">
        <v>106</v>
      </c>
      <c r="E120" s="106" t="s">
        <v>100</v>
      </c>
      <c r="F120" s="231">
        <v>1</v>
      </c>
      <c r="G120" s="231">
        <v>0</v>
      </c>
      <c r="H120" s="231">
        <v>0</v>
      </c>
      <c r="I120" s="106">
        <f t="shared" ref="I120:I124" si="17">F120+G120+H120</f>
        <v>1</v>
      </c>
      <c r="J120" s="105"/>
      <c r="K120" s="19"/>
      <c r="L120" s="19"/>
      <c r="M120" s="19"/>
      <c r="N120" s="19"/>
      <c r="O120" s="19"/>
      <c r="P120" s="19"/>
    </row>
    <row r="121" spans="1:16" s="16" customFormat="1" ht="29.25" customHeight="1">
      <c r="A121" s="216">
        <v>3</v>
      </c>
      <c r="B121" s="224" t="s">
        <v>44</v>
      </c>
      <c r="C121" s="106">
        <v>0</v>
      </c>
      <c r="D121" s="231" t="s">
        <v>106</v>
      </c>
      <c r="E121" s="106" t="s">
        <v>100</v>
      </c>
      <c r="F121" s="231">
        <v>1</v>
      </c>
      <c r="G121" s="231">
        <v>0</v>
      </c>
      <c r="H121" s="231">
        <v>0</v>
      </c>
      <c r="I121" s="106">
        <f t="shared" si="17"/>
        <v>1</v>
      </c>
      <c r="J121" s="104"/>
      <c r="K121" s="19"/>
      <c r="L121" s="19"/>
      <c r="M121" s="19"/>
      <c r="N121" s="19"/>
      <c r="O121" s="19"/>
      <c r="P121" s="19"/>
    </row>
    <row r="122" spans="1:16" s="16" customFormat="1" ht="34.5" customHeight="1">
      <c r="A122" s="31">
        <v>4</v>
      </c>
      <c r="B122" s="94" t="s">
        <v>189</v>
      </c>
      <c r="C122" s="27">
        <v>0</v>
      </c>
      <c r="D122" s="162" t="s">
        <v>106</v>
      </c>
      <c r="E122" s="153" t="s">
        <v>100</v>
      </c>
      <c r="F122" s="57">
        <v>70</v>
      </c>
      <c r="G122" s="57">
        <v>0</v>
      </c>
      <c r="H122" s="57">
        <v>0</v>
      </c>
      <c r="I122" s="27">
        <f t="shared" si="17"/>
        <v>70</v>
      </c>
      <c r="J122" s="28"/>
      <c r="K122" s="88"/>
      <c r="L122" s="88"/>
      <c r="M122" s="88"/>
      <c r="N122" s="88"/>
      <c r="O122" s="88"/>
      <c r="P122" s="88"/>
    </row>
    <row r="123" spans="1:16" s="16" customFormat="1" ht="29.25" customHeight="1">
      <c r="A123" s="31">
        <v>5</v>
      </c>
      <c r="B123" s="94" t="s">
        <v>144</v>
      </c>
      <c r="C123" s="27">
        <v>0</v>
      </c>
      <c r="D123" s="162" t="s">
        <v>106</v>
      </c>
      <c r="E123" s="153" t="s">
        <v>100</v>
      </c>
      <c r="F123" s="57">
        <v>100</v>
      </c>
      <c r="G123" s="57">
        <v>0</v>
      </c>
      <c r="H123" s="57">
        <v>0</v>
      </c>
      <c r="I123" s="27">
        <f t="shared" si="17"/>
        <v>100</v>
      </c>
      <c r="J123" s="28"/>
      <c r="K123" s="88"/>
      <c r="L123" s="88"/>
      <c r="M123" s="88"/>
      <c r="N123" s="88"/>
      <c r="O123" s="88"/>
      <c r="P123" s="88"/>
    </row>
    <row r="124" spans="1:16" s="16" customFormat="1" ht="29.25" customHeight="1">
      <c r="A124" s="31">
        <v>6</v>
      </c>
      <c r="B124" s="121" t="s">
        <v>210</v>
      </c>
      <c r="C124" s="27">
        <v>0</v>
      </c>
      <c r="D124" s="162" t="s">
        <v>106</v>
      </c>
      <c r="E124" s="153" t="s">
        <v>100</v>
      </c>
      <c r="F124" s="57">
        <v>50</v>
      </c>
      <c r="G124" s="57">
        <v>0</v>
      </c>
      <c r="H124" s="57">
        <v>0</v>
      </c>
      <c r="I124" s="27">
        <f t="shared" si="17"/>
        <v>50</v>
      </c>
      <c r="J124" s="28"/>
      <c r="K124" s="126"/>
      <c r="L124" s="126"/>
      <c r="M124" s="126"/>
      <c r="N124" s="126"/>
      <c r="O124" s="126"/>
      <c r="P124" s="126"/>
    </row>
    <row r="125" spans="1:16" s="1" customFormat="1" ht="21" customHeight="1">
      <c r="A125" s="31"/>
      <c r="B125" s="40" t="s">
        <v>27</v>
      </c>
      <c r="C125" s="24"/>
      <c r="D125" s="162"/>
      <c r="E125" s="151"/>
      <c r="F125" s="59"/>
      <c r="G125" s="59"/>
      <c r="H125" s="59"/>
      <c r="I125" s="25"/>
      <c r="J125" s="25"/>
      <c r="K125" s="19"/>
      <c r="L125" s="19"/>
      <c r="M125" s="19"/>
      <c r="N125" s="19"/>
      <c r="O125" s="19"/>
      <c r="P125" s="19"/>
    </row>
    <row r="126" spans="1:16" s="1" customFormat="1" ht="16.5" customHeight="1">
      <c r="A126" s="31"/>
      <c r="B126" s="40" t="s">
        <v>28</v>
      </c>
      <c r="C126" s="24"/>
      <c r="D126" s="151"/>
      <c r="E126" s="151"/>
      <c r="F126" s="59"/>
      <c r="G126" s="59"/>
      <c r="H126" s="59"/>
      <c r="I126" s="25"/>
      <c r="J126" s="25"/>
      <c r="K126" s="19"/>
      <c r="L126" s="19"/>
      <c r="M126" s="19"/>
      <c r="N126" s="19"/>
      <c r="O126" s="19"/>
      <c r="P126" s="19"/>
    </row>
    <row r="127" spans="1:16" s="10" customFormat="1" ht="19.5" customHeight="1">
      <c r="A127" s="73"/>
      <c r="B127" s="41" t="s">
        <v>15</v>
      </c>
      <c r="C127" s="26">
        <f>C128+C137</f>
        <v>7649</v>
      </c>
      <c r="D127" s="152"/>
      <c r="E127" s="152"/>
      <c r="F127" s="26">
        <f>F128+F137</f>
        <v>5066</v>
      </c>
      <c r="G127" s="26">
        <f>G128+G137</f>
        <v>0</v>
      </c>
      <c r="H127" s="26">
        <f>H128+H137</f>
        <v>0</v>
      </c>
      <c r="I127" s="26">
        <f>I128+I137</f>
        <v>5066</v>
      </c>
      <c r="J127" s="26"/>
      <c r="K127" s="19"/>
      <c r="L127" s="19"/>
      <c r="M127" s="19"/>
      <c r="N127" s="19"/>
      <c r="O127" s="19"/>
      <c r="P127" s="19"/>
    </row>
    <row r="128" spans="1:16" s="17" customFormat="1" ht="18" customHeight="1">
      <c r="A128" s="29" t="s">
        <v>9</v>
      </c>
      <c r="B128" s="42" t="s">
        <v>10</v>
      </c>
      <c r="C128" s="30">
        <f>C129+C130+C131+C132+C133+C134+C135+C136</f>
        <v>7649</v>
      </c>
      <c r="D128" s="156"/>
      <c r="E128" s="156"/>
      <c r="F128" s="30">
        <f>F129+F130+F131+F132+F133+F134+F135+F136</f>
        <v>3156</v>
      </c>
      <c r="G128" s="30">
        <f t="shared" ref="G128:I128" si="18">G129+G130+G131+G132+G133+G134+G135+G136</f>
        <v>0</v>
      </c>
      <c r="H128" s="30">
        <f t="shared" si="18"/>
        <v>0</v>
      </c>
      <c r="I128" s="30">
        <f t="shared" si="18"/>
        <v>3156</v>
      </c>
      <c r="J128" s="30"/>
      <c r="K128" s="19"/>
      <c r="L128" s="19"/>
      <c r="M128" s="19"/>
      <c r="N128" s="19"/>
      <c r="O128" s="19"/>
      <c r="P128" s="19"/>
    </row>
    <row r="129" spans="1:16" s="1" customFormat="1" ht="30" customHeight="1">
      <c r="A129" s="220">
        <v>1</v>
      </c>
      <c r="B129" s="232" t="s">
        <v>57</v>
      </c>
      <c r="C129" s="104">
        <v>6354</v>
      </c>
      <c r="D129" s="104" t="s">
        <v>255</v>
      </c>
      <c r="E129" s="106" t="s">
        <v>100</v>
      </c>
      <c r="F129" s="231">
        <v>2</v>
      </c>
      <c r="G129" s="231">
        <v>0</v>
      </c>
      <c r="H129" s="231">
        <v>0</v>
      </c>
      <c r="I129" s="104">
        <f>F129+G129+H129</f>
        <v>2</v>
      </c>
      <c r="J129" s="104"/>
      <c r="K129" s="19"/>
      <c r="L129" s="19"/>
      <c r="M129" s="19"/>
      <c r="N129" s="19"/>
      <c r="O129" s="19"/>
      <c r="P129" s="19"/>
    </row>
    <row r="130" spans="1:16" s="1" customFormat="1" ht="23.25" customHeight="1">
      <c r="A130" s="216">
        <v>2</v>
      </c>
      <c r="B130" s="233" t="s">
        <v>175</v>
      </c>
      <c r="C130" s="106">
        <v>200</v>
      </c>
      <c r="D130" s="104" t="s">
        <v>107</v>
      </c>
      <c r="E130" s="106" t="s">
        <v>100</v>
      </c>
      <c r="F130" s="231">
        <v>9</v>
      </c>
      <c r="G130" s="231">
        <v>0</v>
      </c>
      <c r="H130" s="231">
        <v>0</v>
      </c>
      <c r="I130" s="104">
        <f t="shared" ref="I130:I132" si="19">F130+G130+H130</f>
        <v>9</v>
      </c>
      <c r="J130" s="105"/>
      <c r="K130" s="19"/>
      <c r="L130" s="19"/>
      <c r="M130" s="19"/>
      <c r="N130" s="19"/>
      <c r="O130" s="19"/>
      <c r="P130" s="19"/>
    </row>
    <row r="131" spans="1:16" s="1" customFormat="1" ht="23.25" customHeight="1">
      <c r="A131" s="31">
        <v>3</v>
      </c>
      <c r="B131" s="51" t="s">
        <v>233</v>
      </c>
      <c r="C131" s="27">
        <v>1000</v>
      </c>
      <c r="D131" s="155" t="s">
        <v>107</v>
      </c>
      <c r="E131" s="153" t="s">
        <v>100</v>
      </c>
      <c r="F131" s="57">
        <v>500</v>
      </c>
      <c r="G131" s="57">
        <v>0</v>
      </c>
      <c r="H131" s="57">
        <v>0</v>
      </c>
      <c r="I131" s="28">
        <f t="shared" si="19"/>
        <v>500</v>
      </c>
      <c r="J131" s="33"/>
      <c r="K131" s="88"/>
      <c r="L131" s="88"/>
      <c r="M131" s="88"/>
      <c r="N131" s="88"/>
      <c r="O131" s="88"/>
      <c r="P131" s="88"/>
    </row>
    <row r="132" spans="1:16" s="1" customFormat="1" ht="23.25" customHeight="1">
      <c r="A132" s="31">
        <v>4</v>
      </c>
      <c r="B132" s="97" t="s">
        <v>145</v>
      </c>
      <c r="C132" s="27">
        <v>95</v>
      </c>
      <c r="D132" s="155" t="s">
        <v>107</v>
      </c>
      <c r="E132" s="153" t="s">
        <v>100</v>
      </c>
      <c r="F132" s="57">
        <v>95</v>
      </c>
      <c r="G132" s="57">
        <v>0</v>
      </c>
      <c r="H132" s="57">
        <v>0</v>
      </c>
      <c r="I132" s="28">
        <f t="shared" si="19"/>
        <v>95</v>
      </c>
      <c r="J132" s="33"/>
      <c r="K132" s="95"/>
      <c r="L132" s="95"/>
      <c r="M132" s="95"/>
      <c r="N132" s="95"/>
      <c r="O132" s="95"/>
      <c r="P132" s="95"/>
    </row>
    <row r="133" spans="1:16" s="1" customFormat="1" ht="33.75" customHeight="1">
      <c r="A133" s="31">
        <v>5</v>
      </c>
      <c r="B133" s="99" t="s">
        <v>215</v>
      </c>
      <c r="C133" s="27">
        <v>0</v>
      </c>
      <c r="D133" s="155" t="s">
        <v>107</v>
      </c>
      <c r="E133" s="153" t="s">
        <v>100</v>
      </c>
      <c r="F133" s="57">
        <v>50</v>
      </c>
      <c r="G133" s="57">
        <v>0</v>
      </c>
      <c r="H133" s="57">
        <v>0</v>
      </c>
      <c r="I133" s="28">
        <f>F133+G133+H133</f>
        <v>50</v>
      </c>
      <c r="J133" s="33"/>
      <c r="K133" s="127"/>
      <c r="L133" s="127"/>
      <c r="M133" s="127"/>
      <c r="N133" s="127"/>
      <c r="O133" s="127"/>
      <c r="P133" s="127"/>
    </row>
    <row r="134" spans="1:16" s="1" customFormat="1" ht="24.75" customHeight="1">
      <c r="A134" s="31">
        <v>6</v>
      </c>
      <c r="B134" s="99" t="s">
        <v>222</v>
      </c>
      <c r="C134" s="27">
        <v>0</v>
      </c>
      <c r="D134" s="155" t="s">
        <v>256</v>
      </c>
      <c r="E134" s="153" t="s">
        <v>100</v>
      </c>
      <c r="F134" s="57">
        <v>1500</v>
      </c>
      <c r="G134" s="57">
        <v>0</v>
      </c>
      <c r="H134" s="57">
        <v>0</v>
      </c>
      <c r="I134" s="28">
        <f>F134+G134+H134</f>
        <v>1500</v>
      </c>
      <c r="J134" s="33"/>
      <c r="K134" s="128"/>
      <c r="L134" s="128"/>
      <c r="M134" s="128"/>
      <c r="N134" s="128"/>
      <c r="O134" s="128"/>
      <c r="P134" s="128"/>
    </row>
    <row r="135" spans="1:16" s="1" customFormat="1" ht="24.75" customHeight="1">
      <c r="A135" s="216">
        <v>7</v>
      </c>
      <c r="B135" s="217" t="s">
        <v>264</v>
      </c>
      <c r="C135" s="106">
        <v>0</v>
      </c>
      <c r="D135" s="104"/>
      <c r="E135" s="106"/>
      <c r="F135" s="231">
        <v>500</v>
      </c>
      <c r="G135" s="231">
        <v>0</v>
      </c>
      <c r="H135" s="231">
        <v>0</v>
      </c>
      <c r="I135" s="104">
        <f>F135+G135+H135</f>
        <v>500</v>
      </c>
      <c r="J135" s="105"/>
      <c r="K135" s="171"/>
      <c r="L135" s="171"/>
      <c r="M135" s="171"/>
      <c r="N135" s="171"/>
      <c r="O135" s="171"/>
      <c r="P135" s="171"/>
    </row>
    <row r="136" spans="1:16" s="1" customFormat="1" ht="24.75" customHeight="1">
      <c r="A136" s="216">
        <v>8</v>
      </c>
      <c r="B136" s="217" t="s">
        <v>263</v>
      </c>
      <c r="C136" s="106">
        <v>0</v>
      </c>
      <c r="D136" s="104"/>
      <c r="E136" s="106"/>
      <c r="F136" s="231">
        <v>500</v>
      </c>
      <c r="G136" s="231">
        <v>0</v>
      </c>
      <c r="H136" s="231">
        <v>0</v>
      </c>
      <c r="I136" s="104">
        <f>F136+G136+H136</f>
        <v>500</v>
      </c>
      <c r="J136" s="105"/>
      <c r="K136" s="171"/>
      <c r="L136" s="171"/>
      <c r="M136" s="171"/>
      <c r="N136" s="171"/>
      <c r="O136" s="171"/>
      <c r="P136" s="171"/>
    </row>
    <row r="137" spans="1:16" s="177" customFormat="1" ht="17.25" customHeight="1">
      <c r="A137" s="172" t="s">
        <v>11</v>
      </c>
      <c r="B137" s="173" t="s">
        <v>12</v>
      </c>
      <c r="C137" s="174">
        <f>C138+C139+C140+C141+C142+C143+C144+C145+C146+C147+C148+C149+C150+C151+C152</f>
        <v>0</v>
      </c>
      <c r="D137" s="175"/>
      <c r="E137" s="175"/>
      <c r="F137" s="174">
        <f t="shared" ref="F137:I137" si="20">F138+F139+F140+F141+F142+F143+F144+F145+F146+F147+F148+F149+F150+F151+F152</f>
        <v>1910</v>
      </c>
      <c r="G137" s="174">
        <f t="shared" si="20"/>
        <v>0</v>
      </c>
      <c r="H137" s="174">
        <f t="shared" si="20"/>
        <v>0</v>
      </c>
      <c r="I137" s="174">
        <f t="shared" si="20"/>
        <v>1910</v>
      </c>
      <c r="J137" s="174"/>
      <c r="K137" s="176"/>
      <c r="L137" s="176"/>
      <c r="M137" s="176"/>
      <c r="N137" s="176"/>
      <c r="O137" s="176"/>
      <c r="P137" s="176"/>
    </row>
    <row r="138" spans="1:16" s="1" customFormat="1" ht="21" customHeight="1">
      <c r="A138" s="216">
        <v>1</v>
      </c>
      <c r="B138" s="233" t="s">
        <v>43</v>
      </c>
      <c r="C138" s="106">
        <v>0</v>
      </c>
      <c r="D138" s="106" t="s">
        <v>107</v>
      </c>
      <c r="E138" s="106" t="s">
        <v>100</v>
      </c>
      <c r="F138" s="231">
        <v>50</v>
      </c>
      <c r="G138" s="231">
        <v>0</v>
      </c>
      <c r="H138" s="231">
        <v>0</v>
      </c>
      <c r="I138" s="106">
        <f>F138+G138+H138</f>
        <v>50</v>
      </c>
      <c r="J138" s="104"/>
      <c r="K138" s="219"/>
      <c r="L138" s="19"/>
      <c r="M138" s="19"/>
      <c r="N138" s="19"/>
      <c r="O138" s="19"/>
      <c r="P138" s="19"/>
    </row>
    <row r="139" spans="1:16" s="1" customFormat="1" ht="21" customHeight="1">
      <c r="A139" s="31">
        <v>2</v>
      </c>
      <c r="B139" s="93" t="s">
        <v>231</v>
      </c>
      <c r="C139" s="27">
        <v>0</v>
      </c>
      <c r="D139" s="153" t="s">
        <v>107</v>
      </c>
      <c r="E139" s="153" t="s">
        <v>100</v>
      </c>
      <c r="F139" s="57">
        <v>50</v>
      </c>
      <c r="G139" s="57">
        <v>0</v>
      </c>
      <c r="H139" s="57">
        <v>0</v>
      </c>
      <c r="I139" s="27">
        <f>F139+G139+H139</f>
        <v>50</v>
      </c>
      <c r="J139" s="28"/>
      <c r="K139" s="19"/>
      <c r="L139" s="19"/>
      <c r="M139" s="19"/>
      <c r="N139" s="19"/>
      <c r="O139" s="19"/>
      <c r="P139" s="19"/>
    </row>
    <row r="140" spans="1:16" s="1" customFormat="1" ht="17.25" customHeight="1">
      <c r="A140" s="216">
        <v>3</v>
      </c>
      <c r="B140" s="234" t="s">
        <v>94</v>
      </c>
      <c r="C140" s="104">
        <v>0</v>
      </c>
      <c r="D140" s="104" t="s">
        <v>107</v>
      </c>
      <c r="E140" s="106" t="s">
        <v>100</v>
      </c>
      <c r="F140" s="231">
        <v>100</v>
      </c>
      <c r="G140" s="231">
        <v>0</v>
      </c>
      <c r="H140" s="231">
        <v>0</v>
      </c>
      <c r="I140" s="106">
        <f t="shared" ref="I140:I152" si="21">F140+G140+H140</f>
        <v>100</v>
      </c>
      <c r="J140" s="104"/>
      <c r="K140" s="19"/>
      <c r="L140" s="19"/>
      <c r="M140" s="19"/>
      <c r="N140" s="19"/>
      <c r="O140" s="19"/>
      <c r="P140" s="19"/>
    </row>
    <row r="141" spans="1:16" s="1" customFormat="1" ht="35.25" customHeight="1">
      <c r="A141" s="216">
        <v>4</v>
      </c>
      <c r="B141" s="217" t="s">
        <v>197</v>
      </c>
      <c r="C141" s="104">
        <v>0</v>
      </c>
      <c r="D141" s="104" t="s">
        <v>107</v>
      </c>
      <c r="E141" s="106" t="s">
        <v>100</v>
      </c>
      <c r="F141" s="231">
        <v>335</v>
      </c>
      <c r="G141" s="231">
        <v>0</v>
      </c>
      <c r="H141" s="231">
        <v>0</v>
      </c>
      <c r="I141" s="106">
        <f t="shared" si="21"/>
        <v>335</v>
      </c>
      <c r="J141" s="104"/>
      <c r="K141" s="19"/>
      <c r="L141" s="19"/>
      <c r="M141" s="19"/>
      <c r="N141" s="19"/>
      <c r="O141" s="19"/>
      <c r="P141" s="19"/>
    </row>
    <row r="142" spans="1:16" s="1" customFormat="1" ht="21" customHeight="1">
      <c r="A142" s="31">
        <v>5</v>
      </c>
      <c r="B142" s="108" t="s">
        <v>214</v>
      </c>
      <c r="C142" s="28">
        <v>0</v>
      </c>
      <c r="D142" s="155" t="s">
        <v>107</v>
      </c>
      <c r="E142" s="153" t="s">
        <v>100</v>
      </c>
      <c r="F142" s="57">
        <v>1000</v>
      </c>
      <c r="G142" s="57">
        <v>0</v>
      </c>
      <c r="H142" s="57">
        <v>0</v>
      </c>
      <c r="I142" s="27">
        <f>F142+G142+H142</f>
        <v>1000</v>
      </c>
      <c r="J142" s="28"/>
      <c r="K142" s="19"/>
      <c r="L142" s="19"/>
      <c r="M142" s="19"/>
      <c r="N142" s="19"/>
      <c r="O142" s="19"/>
      <c r="P142" s="19"/>
    </row>
    <row r="143" spans="1:16" s="1" customFormat="1" ht="17.25" customHeight="1">
      <c r="A143" s="31">
        <v>6</v>
      </c>
      <c r="B143" s="142" t="s">
        <v>146</v>
      </c>
      <c r="C143" s="28">
        <v>0</v>
      </c>
      <c r="D143" s="155" t="s">
        <v>256</v>
      </c>
      <c r="E143" s="153" t="s">
        <v>100</v>
      </c>
      <c r="F143" s="57">
        <v>5</v>
      </c>
      <c r="G143" s="57">
        <v>0</v>
      </c>
      <c r="H143" s="57">
        <v>0</v>
      </c>
      <c r="I143" s="27">
        <f t="shared" si="21"/>
        <v>5</v>
      </c>
      <c r="J143" s="28"/>
      <c r="K143" s="19"/>
      <c r="L143" s="19"/>
      <c r="M143" s="19"/>
      <c r="N143" s="19"/>
      <c r="O143" s="19"/>
      <c r="P143" s="19"/>
    </row>
    <row r="144" spans="1:16" s="1" customFormat="1" ht="17.25" customHeight="1">
      <c r="A144" s="31">
        <v>7</v>
      </c>
      <c r="B144" s="142" t="s">
        <v>147</v>
      </c>
      <c r="C144" s="28">
        <v>0</v>
      </c>
      <c r="D144" s="155" t="s">
        <v>256</v>
      </c>
      <c r="E144" s="153" t="s">
        <v>100</v>
      </c>
      <c r="F144" s="57">
        <v>5</v>
      </c>
      <c r="G144" s="57">
        <v>0</v>
      </c>
      <c r="H144" s="57">
        <v>0</v>
      </c>
      <c r="I144" s="27">
        <f t="shared" si="21"/>
        <v>5</v>
      </c>
      <c r="J144" s="28"/>
      <c r="K144" s="19"/>
      <c r="L144" s="19"/>
      <c r="M144" s="19"/>
      <c r="N144" s="19"/>
      <c r="O144" s="19"/>
      <c r="P144" s="19"/>
    </row>
    <row r="145" spans="1:16" s="1" customFormat="1" ht="17.25" customHeight="1">
      <c r="A145" s="31">
        <v>8</v>
      </c>
      <c r="B145" s="142" t="s">
        <v>148</v>
      </c>
      <c r="C145" s="28">
        <v>0</v>
      </c>
      <c r="D145" s="155" t="s">
        <v>256</v>
      </c>
      <c r="E145" s="153" t="s">
        <v>100</v>
      </c>
      <c r="F145" s="57">
        <v>5</v>
      </c>
      <c r="G145" s="57">
        <v>0</v>
      </c>
      <c r="H145" s="57">
        <v>0</v>
      </c>
      <c r="I145" s="27">
        <f t="shared" si="21"/>
        <v>5</v>
      </c>
      <c r="J145" s="28"/>
      <c r="K145" s="19"/>
      <c r="L145" s="19"/>
      <c r="M145" s="19"/>
      <c r="N145" s="19"/>
      <c r="O145" s="19"/>
      <c r="P145" s="19"/>
    </row>
    <row r="146" spans="1:16" s="1" customFormat="1" ht="17.25" customHeight="1">
      <c r="A146" s="31">
        <v>9</v>
      </c>
      <c r="B146" s="142" t="s">
        <v>149</v>
      </c>
      <c r="C146" s="28">
        <v>0</v>
      </c>
      <c r="D146" s="155" t="s">
        <v>256</v>
      </c>
      <c r="E146" s="153" t="s">
        <v>100</v>
      </c>
      <c r="F146" s="57">
        <v>5</v>
      </c>
      <c r="G146" s="57">
        <v>0</v>
      </c>
      <c r="H146" s="57">
        <v>0</v>
      </c>
      <c r="I146" s="27">
        <f t="shared" si="21"/>
        <v>5</v>
      </c>
      <c r="J146" s="28"/>
      <c r="K146" s="19"/>
      <c r="L146" s="19"/>
      <c r="M146" s="19"/>
      <c r="N146" s="19"/>
      <c r="O146" s="19"/>
      <c r="P146" s="19"/>
    </row>
    <row r="147" spans="1:16" s="1" customFormat="1" ht="17.25" customHeight="1">
      <c r="A147" s="31">
        <v>10</v>
      </c>
      <c r="B147" s="142" t="s">
        <v>150</v>
      </c>
      <c r="C147" s="28">
        <v>0</v>
      </c>
      <c r="D147" s="155" t="s">
        <v>256</v>
      </c>
      <c r="E147" s="153" t="s">
        <v>100</v>
      </c>
      <c r="F147" s="57">
        <v>5</v>
      </c>
      <c r="G147" s="57">
        <v>0</v>
      </c>
      <c r="H147" s="57">
        <v>0</v>
      </c>
      <c r="I147" s="27">
        <f t="shared" si="21"/>
        <v>5</v>
      </c>
      <c r="J147" s="28"/>
      <c r="K147" s="19"/>
      <c r="L147" s="19"/>
      <c r="M147" s="19"/>
      <c r="N147" s="19"/>
      <c r="O147" s="19"/>
      <c r="P147" s="19"/>
    </row>
    <row r="148" spans="1:16" s="1" customFormat="1" ht="17.25" customHeight="1">
      <c r="A148" s="31">
        <v>11</v>
      </c>
      <c r="B148" s="142" t="s">
        <v>151</v>
      </c>
      <c r="C148" s="28">
        <v>0</v>
      </c>
      <c r="D148" s="155" t="s">
        <v>256</v>
      </c>
      <c r="E148" s="153" t="s">
        <v>100</v>
      </c>
      <c r="F148" s="57">
        <v>5</v>
      </c>
      <c r="G148" s="57">
        <v>0</v>
      </c>
      <c r="H148" s="57">
        <v>0</v>
      </c>
      <c r="I148" s="27">
        <f t="shared" si="21"/>
        <v>5</v>
      </c>
      <c r="J148" s="28"/>
      <c r="K148" s="19"/>
      <c r="L148" s="19"/>
      <c r="M148" s="19"/>
      <c r="N148" s="19"/>
      <c r="O148" s="19"/>
      <c r="P148" s="19"/>
    </row>
    <row r="149" spans="1:16" s="1" customFormat="1" ht="17.25" customHeight="1">
      <c r="A149" s="31">
        <v>12</v>
      </c>
      <c r="B149" s="142" t="s">
        <v>152</v>
      </c>
      <c r="C149" s="28">
        <v>0</v>
      </c>
      <c r="D149" s="155" t="s">
        <v>256</v>
      </c>
      <c r="E149" s="153" t="s">
        <v>100</v>
      </c>
      <c r="F149" s="57">
        <v>5</v>
      </c>
      <c r="G149" s="57">
        <v>0</v>
      </c>
      <c r="H149" s="57">
        <v>0</v>
      </c>
      <c r="I149" s="27">
        <f t="shared" si="21"/>
        <v>5</v>
      </c>
      <c r="J149" s="28"/>
      <c r="K149" s="19"/>
      <c r="L149" s="19"/>
      <c r="M149" s="19"/>
      <c r="N149" s="19"/>
      <c r="O149" s="19"/>
      <c r="P149" s="19"/>
    </row>
    <row r="150" spans="1:16" s="1" customFormat="1" ht="17.25" customHeight="1">
      <c r="A150" s="31">
        <v>13</v>
      </c>
      <c r="B150" s="142" t="s">
        <v>153</v>
      </c>
      <c r="C150" s="28">
        <v>0</v>
      </c>
      <c r="D150" s="155" t="s">
        <v>256</v>
      </c>
      <c r="E150" s="153" t="s">
        <v>100</v>
      </c>
      <c r="F150" s="57">
        <v>5</v>
      </c>
      <c r="G150" s="57">
        <v>0</v>
      </c>
      <c r="H150" s="57">
        <v>0</v>
      </c>
      <c r="I150" s="27">
        <f t="shared" si="21"/>
        <v>5</v>
      </c>
      <c r="J150" s="28"/>
      <c r="K150" s="19"/>
      <c r="L150" s="19"/>
      <c r="M150" s="19"/>
      <c r="N150" s="19"/>
      <c r="O150" s="19"/>
      <c r="P150" s="19"/>
    </row>
    <row r="151" spans="1:16" s="1" customFormat="1" ht="17.25" customHeight="1">
      <c r="A151" s="31">
        <v>14</v>
      </c>
      <c r="B151" s="143" t="s">
        <v>229</v>
      </c>
      <c r="C151" s="28">
        <v>0</v>
      </c>
      <c r="D151" s="155" t="s">
        <v>256</v>
      </c>
      <c r="E151" s="153" t="s">
        <v>100</v>
      </c>
      <c r="F151" s="57">
        <v>35</v>
      </c>
      <c r="G151" s="57">
        <v>0</v>
      </c>
      <c r="H151" s="57">
        <v>0</v>
      </c>
      <c r="I151" s="27">
        <f t="shared" si="21"/>
        <v>35</v>
      </c>
      <c r="J151" s="28"/>
      <c r="K151" s="19"/>
      <c r="L151" s="19"/>
      <c r="M151" s="19"/>
      <c r="N151" s="19"/>
      <c r="O151" s="19"/>
      <c r="P151" s="19"/>
    </row>
    <row r="152" spans="1:16" s="1" customFormat="1" ht="17.25" customHeight="1">
      <c r="A152" s="31">
        <v>15</v>
      </c>
      <c r="B152" s="121" t="s">
        <v>221</v>
      </c>
      <c r="C152" s="28">
        <v>0</v>
      </c>
      <c r="D152" s="155" t="s">
        <v>256</v>
      </c>
      <c r="E152" s="153" t="s">
        <v>100</v>
      </c>
      <c r="F152" s="60">
        <v>300</v>
      </c>
      <c r="G152" s="60">
        <v>0</v>
      </c>
      <c r="H152" s="60">
        <v>0</v>
      </c>
      <c r="I152" s="28">
        <f t="shared" si="21"/>
        <v>300</v>
      </c>
      <c r="J152" s="28"/>
      <c r="K152" s="19"/>
      <c r="L152" s="19"/>
      <c r="M152" s="19"/>
      <c r="N152" s="19"/>
      <c r="O152" s="19"/>
      <c r="P152" s="19"/>
    </row>
    <row r="153" spans="1:16" s="1" customFormat="1" ht="20.25" customHeight="1">
      <c r="A153" s="31"/>
      <c r="B153" s="40" t="s">
        <v>34</v>
      </c>
      <c r="C153" s="24"/>
      <c r="D153" s="151"/>
      <c r="E153" s="151"/>
      <c r="F153" s="59"/>
      <c r="G153" s="59"/>
      <c r="H153" s="59"/>
      <c r="I153" s="25"/>
      <c r="J153" s="25"/>
      <c r="K153" s="19"/>
      <c r="L153" s="19"/>
      <c r="M153" s="19"/>
      <c r="N153" s="19"/>
      <c r="O153" s="19"/>
      <c r="P153" s="19"/>
    </row>
    <row r="154" spans="1:16" s="1" customFormat="1" ht="18" customHeight="1">
      <c r="A154" s="31"/>
      <c r="B154" s="40" t="s">
        <v>35</v>
      </c>
      <c r="C154" s="24"/>
      <c r="D154" s="151"/>
      <c r="E154" s="151"/>
      <c r="F154" s="59"/>
      <c r="G154" s="59"/>
      <c r="H154" s="59"/>
      <c r="I154" s="25"/>
      <c r="J154" s="25"/>
      <c r="K154" s="19"/>
      <c r="L154" s="19"/>
      <c r="M154" s="19"/>
      <c r="N154" s="19"/>
      <c r="O154" s="19"/>
      <c r="P154" s="19"/>
    </row>
    <row r="155" spans="1:16" s="10" customFormat="1" ht="16.5" customHeight="1">
      <c r="A155" s="73"/>
      <c r="B155" s="41" t="s">
        <v>15</v>
      </c>
      <c r="C155" s="26">
        <f>C156</f>
        <v>8282</v>
      </c>
      <c r="D155" s="152"/>
      <c r="E155" s="152"/>
      <c r="F155" s="26">
        <f t="shared" ref="F155:I155" si="22">F156</f>
        <v>95</v>
      </c>
      <c r="G155" s="26">
        <f t="shared" si="22"/>
        <v>0</v>
      </c>
      <c r="H155" s="26">
        <f t="shared" si="22"/>
        <v>0</v>
      </c>
      <c r="I155" s="26">
        <f t="shared" si="22"/>
        <v>95</v>
      </c>
      <c r="J155" s="26"/>
      <c r="K155" s="19"/>
      <c r="L155" s="19"/>
      <c r="M155" s="19"/>
      <c r="N155" s="19"/>
      <c r="O155" s="19"/>
      <c r="P155" s="19"/>
    </row>
    <row r="156" spans="1:16" s="177" customFormat="1" ht="15.75" customHeight="1">
      <c r="A156" s="172" t="s">
        <v>11</v>
      </c>
      <c r="B156" s="173" t="s">
        <v>12</v>
      </c>
      <c r="C156" s="174">
        <f>C157</f>
        <v>8282</v>
      </c>
      <c r="D156" s="175"/>
      <c r="E156" s="175"/>
      <c r="F156" s="174">
        <f t="shared" ref="F156:I156" si="23">F157</f>
        <v>95</v>
      </c>
      <c r="G156" s="174">
        <f t="shared" si="23"/>
        <v>0</v>
      </c>
      <c r="H156" s="174">
        <f t="shared" si="23"/>
        <v>0</v>
      </c>
      <c r="I156" s="174">
        <f t="shared" si="23"/>
        <v>95</v>
      </c>
      <c r="J156" s="174"/>
      <c r="K156" s="176"/>
      <c r="L156" s="176"/>
      <c r="M156" s="176"/>
      <c r="N156" s="176"/>
      <c r="O156" s="176"/>
      <c r="P156" s="176"/>
    </row>
    <row r="157" spans="1:16" s="1" customFormat="1" ht="20.25" customHeight="1">
      <c r="A157" s="216">
        <v>1</v>
      </c>
      <c r="B157" s="235" t="s">
        <v>58</v>
      </c>
      <c r="C157" s="104">
        <v>8282</v>
      </c>
      <c r="D157" s="104" t="s">
        <v>108</v>
      </c>
      <c r="E157" s="106" t="s">
        <v>100</v>
      </c>
      <c r="F157" s="215">
        <v>95</v>
      </c>
      <c r="G157" s="215">
        <v>0</v>
      </c>
      <c r="H157" s="215">
        <v>0</v>
      </c>
      <c r="I157" s="104">
        <f>F157+G157+H157</f>
        <v>95</v>
      </c>
      <c r="J157" s="104"/>
      <c r="K157" s="19"/>
      <c r="L157" s="19"/>
      <c r="M157" s="19"/>
      <c r="N157" s="19"/>
      <c r="O157" s="19"/>
      <c r="P157" s="19"/>
    </row>
    <row r="158" spans="1:16" s="1" customFormat="1" ht="21.75" customHeight="1">
      <c r="A158" s="31"/>
      <c r="B158" s="43" t="s">
        <v>30</v>
      </c>
      <c r="C158" s="25"/>
      <c r="D158" s="163"/>
      <c r="E158" s="163"/>
      <c r="F158" s="59"/>
      <c r="G158" s="59"/>
      <c r="H158" s="59"/>
      <c r="I158" s="25"/>
      <c r="J158" s="25"/>
      <c r="K158" s="19"/>
      <c r="L158" s="19"/>
      <c r="M158" s="19"/>
      <c r="N158" s="19"/>
      <c r="O158" s="19"/>
      <c r="P158" s="19"/>
    </row>
    <row r="159" spans="1:16" s="1" customFormat="1" ht="16.5" customHeight="1">
      <c r="A159" s="31"/>
      <c r="B159" s="43" t="s">
        <v>31</v>
      </c>
      <c r="C159" s="25"/>
      <c r="D159" s="163"/>
      <c r="E159" s="163"/>
      <c r="F159" s="59"/>
      <c r="G159" s="59"/>
      <c r="H159" s="59"/>
      <c r="I159" s="25"/>
      <c r="J159" s="25"/>
      <c r="K159" s="19"/>
      <c r="L159" s="19"/>
      <c r="M159" s="19"/>
      <c r="N159" s="19"/>
      <c r="O159" s="19"/>
      <c r="P159" s="19"/>
    </row>
    <row r="160" spans="1:16" s="10" customFormat="1" ht="17.25" customHeight="1">
      <c r="A160" s="73"/>
      <c r="B160" s="44" t="s">
        <v>15</v>
      </c>
      <c r="C160" s="34">
        <f>C162+C166</f>
        <v>0</v>
      </c>
      <c r="D160" s="164"/>
      <c r="E160" s="164"/>
      <c r="F160" s="34">
        <f t="shared" ref="F160:I160" si="24">F162+F166</f>
        <v>7324.61</v>
      </c>
      <c r="G160" s="34">
        <f t="shared" si="24"/>
        <v>0</v>
      </c>
      <c r="H160" s="34">
        <f t="shared" si="24"/>
        <v>0</v>
      </c>
      <c r="I160" s="34">
        <f t="shared" si="24"/>
        <v>7324.61</v>
      </c>
      <c r="J160" s="34"/>
      <c r="K160" s="19"/>
      <c r="L160" s="19"/>
      <c r="M160" s="19"/>
      <c r="N160" s="19"/>
      <c r="O160" s="19"/>
      <c r="P160" s="19"/>
    </row>
    <row r="161" spans="1:16" s="1" customFormat="1" ht="13.5" customHeight="1">
      <c r="A161" s="31"/>
      <c r="B161" s="45" t="s">
        <v>29</v>
      </c>
      <c r="C161" s="25"/>
      <c r="D161" s="163"/>
      <c r="E161" s="163"/>
      <c r="F161" s="59"/>
      <c r="G161" s="59"/>
      <c r="H161" s="59"/>
      <c r="I161" s="25"/>
      <c r="J161" s="25"/>
      <c r="K161" s="19"/>
      <c r="L161" s="19"/>
      <c r="M161" s="19"/>
      <c r="N161" s="19"/>
      <c r="O161" s="19"/>
      <c r="P161" s="19"/>
    </row>
    <row r="162" spans="1:16" s="17" customFormat="1" ht="18" customHeight="1">
      <c r="A162" s="29" t="s">
        <v>9</v>
      </c>
      <c r="B162" s="42" t="s">
        <v>10</v>
      </c>
      <c r="C162" s="30">
        <f>C163+C164+C165</f>
        <v>0</v>
      </c>
      <c r="D162" s="156"/>
      <c r="E162" s="156"/>
      <c r="F162" s="30">
        <f t="shared" ref="F162:I162" si="25">F163+F164+F165</f>
        <v>2100</v>
      </c>
      <c r="G162" s="30">
        <f t="shared" si="25"/>
        <v>0</v>
      </c>
      <c r="H162" s="30">
        <f t="shared" si="25"/>
        <v>0</v>
      </c>
      <c r="I162" s="30">
        <f t="shared" si="25"/>
        <v>2100</v>
      </c>
      <c r="J162" s="30"/>
      <c r="K162" s="19"/>
      <c r="L162" s="19"/>
      <c r="M162" s="19"/>
      <c r="N162" s="19"/>
      <c r="O162" s="19"/>
      <c r="P162" s="19"/>
    </row>
    <row r="163" spans="1:16" s="1" customFormat="1" ht="22.5" customHeight="1">
      <c r="A163" s="74">
        <v>1</v>
      </c>
      <c r="B163" s="101" t="s">
        <v>176</v>
      </c>
      <c r="C163" s="28">
        <v>0</v>
      </c>
      <c r="D163" s="155" t="s">
        <v>109</v>
      </c>
      <c r="E163" s="153" t="s">
        <v>100</v>
      </c>
      <c r="F163" s="57">
        <v>100</v>
      </c>
      <c r="G163" s="57">
        <v>0</v>
      </c>
      <c r="H163" s="57">
        <v>0</v>
      </c>
      <c r="I163" s="28">
        <f>F163+G163+H163</f>
        <v>100</v>
      </c>
      <c r="J163" s="28"/>
      <c r="K163" s="19"/>
      <c r="L163" s="19"/>
      <c r="M163" s="19"/>
      <c r="N163" s="19"/>
      <c r="O163" s="19"/>
      <c r="P163" s="19"/>
    </row>
    <row r="164" spans="1:16" s="1" customFormat="1" ht="22.5" customHeight="1">
      <c r="A164" s="74">
        <v>2</v>
      </c>
      <c r="B164" s="101" t="s">
        <v>217</v>
      </c>
      <c r="C164" s="28">
        <v>0</v>
      </c>
      <c r="D164" s="155" t="s">
        <v>109</v>
      </c>
      <c r="E164" s="153" t="s">
        <v>100</v>
      </c>
      <c r="F164" s="57">
        <v>1000</v>
      </c>
      <c r="G164" s="57">
        <v>0</v>
      </c>
      <c r="H164" s="57">
        <v>0</v>
      </c>
      <c r="I164" s="28">
        <f>F164+G164+H164</f>
        <v>1000</v>
      </c>
      <c r="J164" s="28"/>
      <c r="K164" s="19"/>
      <c r="L164" s="19"/>
      <c r="M164" s="19"/>
      <c r="N164" s="19"/>
      <c r="O164" s="19"/>
      <c r="P164" s="19"/>
    </row>
    <row r="165" spans="1:16" s="1" customFormat="1" ht="22.5" customHeight="1">
      <c r="A165" s="74">
        <v>3</v>
      </c>
      <c r="B165" s="51" t="s">
        <v>226</v>
      </c>
      <c r="C165" s="28">
        <v>0</v>
      </c>
      <c r="D165" s="155" t="s">
        <v>109</v>
      </c>
      <c r="E165" s="153" t="s">
        <v>100</v>
      </c>
      <c r="F165" s="57">
        <v>1000</v>
      </c>
      <c r="G165" s="57">
        <v>0</v>
      </c>
      <c r="H165" s="57">
        <v>0</v>
      </c>
      <c r="I165" s="28">
        <f>F165+G165+H165</f>
        <v>1000</v>
      </c>
      <c r="J165" s="28"/>
      <c r="K165" s="19"/>
      <c r="L165" s="19"/>
      <c r="M165" s="19"/>
      <c r="N165" s="19"/>
      <c r="O165" s="19"/>
      <c r="P165" s="19"/>
    </row>
    <row r="166" spans="1:16" s="177" customFormat="1" ht="17.25" customHeight="1">
      <c r="A166" s="172" t="s">
        <v>11</v>
      </c>
      <c r="B166" s="173" t="s">
        <v>12</v>
      </c>
      <c r="C166" s="174">
        <f>C167+C168+C169+C170+C171+C172+C173+C174+C175+C176+C177+C178+C179+C180+C181+C182+C183+C184+C185+C186+C187+C188+C189+C190+C191+C192+C193+C194+C195+C196</f>
        <v>0</v>
      </c>
      <c r="D166" s="174"/>
      <c r="E166" s="174"/>
      <c r="F166" s="174">
        <f t="shared" ref="F166:I166" si="26">F167+F168+F169+F170+F171+F172+F173+F174+F175+F176+F177+F178+F179+F180+F181+F182+F183+F184+F185+F186+F187+F188+F189+F190+F191+F192+F193+F194+F195+F196</f>
        <v>5224.6099999999997</v>
      </c>
      <c r="G166" s="174">
        <f t="shared" si="26"/>
        <v>0</v>
      </c>
      <c r="H166" s="174">
        <f t="shared" si="26"/>
        <v>0</v>
      </c>
      <c r="I166" s="174">
        <f t="shared" si="26"/>
        <v>5224.6099999999997</v>
      </c>
      <c r="J166" s="174"/>
      <c r="K166" s="176"/>
      <c r="L166" s="176"/>
      <c r="M166" s="176"/>
      <c r="N166" s="176"/>
      <c r="O166" s="176"/>
      <c r="P166" s="176"/>
    </row>
    <row r="167" spans="1:16" s="39" customFormat="1" ht="30.75" customHeight="1">
      <c r="A167" s="216">
        <v>1</v>
      </c>
      <c r="B167" s="236" t="s">
        <v>61</v>
      </c>
      <c r="C167" s="104">
        <v>0</v>
      </c>
      <c r="D167" s="104" t="s">
        <v>109</v>
      </c>
      <c r="E167" s="106" t="s">
        <v>100</v>
      </c>
      <c r="F167" s="231">
        <v>10</v>
      </c>
      <c r="G167" s="231">
        <v>0</v>
      </c>
      <c r="H167" s="231">
        <v>0</v>
      </c>
      <c r="I167" s="106">
        <f>F167+G167+H167</f>
        <v>10</v>
      </c>
      <c r="J167" s="218"/>
      <c r="K167" s="19"/>
      <c r="L167" s="19"/>
      <c r="M167" s="19"/>
      <c r="N167" s="19"/>
      <c r="O167" s="19"/>
      <c r="P167" s="19"/>
    </row>
    <row r="168" spans="1:16" s="1" customFormat="1" ht="18" customHeight="1">
      <c r="A168" s="216">
        <v>2</v>
      </c>
      <c r="B168" s="233" t="s">
        <v>39</v>
      </c>
      <c r="C168" s="106">
        <v>0</v>
      </c>
      <c r="D168" s="106" t="s">
        <v>109</v>
      </c>
      <c r="E168" s="106" t="s">
        <v>100</v>
      </c>
      <c r="F168" s="231">
        <v>200</v>
      </c>
      <c r="G168" s="231">
        <v>0</v>
      </c>
      <c r="H168" s="231">
        <v>0</v>
      </c>
      <c r="I168" s="106">
        <f t="shared" ref="I168:I196" si="27">F168+G168+H168</f>
        <v>200</v>
      </c>
      <c r="J168" s="104"/>
      <c r="K168" s="19"/>
      <c r="L168" s="19"/>
      <c r="M168" s="19"/>
      <c r="N168" s="19"/>
      <c r="O168" s="19"/>
      <c r="P168" s="19"/>
    </row>
    <row r="169" spans="1:16" s="1" customFormat="1" ht="18" customHeight="1">
      <c r="A169" s="216">
        <v>3</v>
      </c>
      <c r="B169" s="233" t="s">
        <v>123</v>
      </c>
      <c r="C169" s="106">
        <v>0</v>
      </c>
      <c r="D169" s="106" t="s">
        <v>109</v>
      </c>
      <c r="E169" s="106" t="s">
        <v>100</v>
      </c>
      <c r="F169" s="231">
        <v>50</v>
      </c>
      <c r="G169" s="231">
        <v>0</v>
      </c>
      <c r="H169" s="231">
        <v>0</v>
      </c>
      <c r="I169" s="106">
        <f t="shared" si="27"/>
        <v>50</v>
      </c>
      <c r="J169" s="106"/>
      <c r="K169" s="19"/>
      <c r="L169" s="19"/>
      <c r="M169" s="19"/>
      <c r="N169" s="19"/>
      <c r="O169" s="19"/>
      <c r="P169" s="19"/>
    </row>
    <row r="170" spans="1:16" s="1" customFormat="1" ht="25.5" customHeight="1">
      <c r="A170" s="216">
        <v>4</v>
      </c>
      <c r="B170" s="233" t="s">
        <v>47</v>
      </c>
      <c r="C170" s="106">
        <v>0</v>
      </c>
      <c r="D170" s="106" t="s">
        <v>110</v>
      </c>
      <c r="E170" s="106" t="s">
        <v>100</v>
      </c>
      <c r="F170" s="231">
        <v>50</v>
      </c>
      <c r="G170" s="231">
        <v>0</v>
      </c>
      <c r="H170" s="231">
        <v>0</v>
      </c>
      <c r="I170" s="106">
        <f t="shared" si="27"/>
        <v>50</v>
      </c>
      <c r="J170" s="106"/>
      <c r="K170" s="19"/>
      <c r="L170" s="19"/>
      <c r="M170" s="19"/>
      <c r="N170" s="19"/>
      <c r="O170" s="19"/>
      <c r="P170" s="19"/>
    </row>
    <row r="171" spans="1:16" s="1" customFormat="1" ht="31.5" customHeight="1">
      <c r="A171" s="216">
        <v>5</v>
      </c>
      <c r="B171" s="237" t="s">
        <v>60</v>
      </c>
      <c r="C171" s="106">
        <v>0</v>
      </c>
      <c r="D171" s="106" t="s">
        <v>109</v>
      </c>
      <c r="E171" s="106" t="s">
        <v>100</v>
      </c>
      <c r="F171" s="231">
        <v>600</v>
      </c>
      <c r="G171" s="231">
        <v>0</v>
      </c>
      <c r="H171" s="231">
        <v>0</v>
      </c>
      <c r="I171" s="106">
        <f t="shared" si="27"/>
        <v>600</v>
      </c>
      <c r="J171" s="106"/>
      <c r="K171" s="19"/>
      <c r="L171" s="19"/>
      <c r="M171" s="19"/>
      <c r="N171" s="19"/>
      <c r="O171" s="19"/>
      <c r="P171" s="19"/>
    </row>
    <row r="172" spans="1:16" s="1" customFormat="1" ht="18" customHeight="1">
      <c r="A172" s="216">
        <v>6</v>
      </c>
      <c r="B172" s="237" t="s">
        <v>62</v>
      </c>
      <c r="C172" s="106">
        <v>0</v>
      </c>
      <c r="D172" s="106" t="s">
        <v>109</v>
      </c>
      <c r="E172" s="106" t="s">
        <v>100</v>
      </c>
      <c r="F172" s="231">
        <v>500</v>
      </c>
      <c r="G172" s="231">
        <v>0</v>
      </c>
      <c r="H172" s="231">
        <v>0</v>
      </c>
      <c r="I172" s="106">
        <f t="shared" si="27"/>
        <v>500</v>
      </c>
      <c r="J172" s="106"/>
      <c r="K172" s="19"/>
      <c r="L172" s="19"/>
      <c r="M172" s="19"/>
      <c r="N172" s="19"/>
      <c r="O172" s="19"/>
      <c r="P172" s="19"/>
    </row>
    <row r="173" spans="1:16" s="1" customFormat="1" ht="18" customHeight="1">
      <c r="A173" s="216">
        <v>7</v>
      </c>
      <c r="B173" s="238" t="s">
        <v>76</v>
      </c>
      <c r="C173" s="106">
        <v>0</v>
      </c>
      <c r="D173" s="106" t="s">
        <v>110</v>
      </c>
      <c r="E173" s="106" t="s">
        <v>100</v>
      </c>
      <c r="F173" s="231">
        <v>31</v>
      </c>
      <c r="G173" s="231">
        <v>0</v>
      </c>
      <c r="H173" s="231">
        <v>0</v>
      </c>
      <c r="I173" s="106">
        <f t="shared" si="27"/>
        <v>31</v>
      </c>
      <c r="J173" s="106"/>
      <c r="K173" s="19"/>
      <c r="L173" s="19"/>
      <c r="M173" s="19"/>
      <c r="N173" s="19"/>
      <c r="O173" s="19"/>
      <c r="P173" s="19"/>
    </row>
    <row r="174" spans="1:16" s="1" customFormat="1" ht="18" customHeight="1">
      <c r="A174" s="216">
        <v>8</v>
      </c>
      <c r="B174" s="238" t="s">
        <v>77</v>
      </c>
      <c r="C174" s="106">
        <v>0</v>
      </c>
      <c r="D174" s="106" t="s">
        <v>110</v>
      </c>
      <c r="E174" s="106" t="s">
        <v>100</v>
      </c>
      <c r="F174" s="231">
        <v>31</v>
      </c>
      <c r="G174" s="231">
        <v>0</v>
      </c>
      <c r="H174" s="231">
        <v>0</v>
      </c>
      <c r="I174" s="106">
        <f t="shared" si="27"/>
        <v>31</v>
      </c>
      <c r="J174" s="106"/>
      <c r="K174" s="19"/>
      <c r="L174" s="19"/>
      <c r="M174" s="19"/>
      <c r="N174" s="19"/>
      <c r="O174" s="19"/>
      <c r="P174" s="19"/>
    </row>
    <row r="175" spans="1:16" s="1" customFormat="1" ht="51" customHeight="1">
      <c r="A175" s="216">
        <v>9</v>
      </c>
      <c r="B175" s="238" t="s">
        <v>87</v>
      </c>
      <c r="C175" s="106">
        <v>0</v>
      </c>
      <c r="D175" s="106" t="s">
        <v>110</v>
      </c>
      <c r="E175" s="106" t="s">
        <v>100</v>
      </c>
      <c r="F175" s="231">
        <v>10</v>
      </c>
      <c r="G175" s="231">
        <v>0</v>
      </c>
      <c r="H175" s="231">
        <v>0</v>
      </c>
      <c r="I175" s="106">
        <f t="shared" si="27"/>
        <v>10</v>
      </c>
      <c r="J175" s="106"/>
      <c r="K175" s="19"/>
      <c r="L175" s="19"/>
      <c r="M175" s="19"/>
      <c r="N175" s="19"/>
      <c r="O175" s="19"/>
      <c r="P175" s="19"/>
    </row>
    <row r="176" spans="1:16" s="1" customFormat="1" ht="21" customHeight="1">
      <c r="A176" s="31">
        <v>10</v>
      </c>
      <c r="B176" s="103" t="s">
        <v>157</v>
      </c>
      <c r="C176" s="27">
        <v>0</v>
      </c>
      <c r="D176" s="153" t="s">
        <v>109</v>
      </c>
      <c r="E176" s="153" t="s">
        <v>100</v>
      </c>
      <c r="F176" s="57">
        <v>301</v>
      </c>
      <c r="G176" s="57">
        <v>0</v>
      </c>
      <c r="H176" s="57">
        <v>0</v>
      </c>
      <c r="I176" s="27">
        <f t="shared" si="27"/>
        <v>301</v>
      </c>
      <c r="J176" s="27"/>
      <c r="K176" s="19"/>
      <c r="L176" s="19"/>
      <c r="M176" s="19"/>
      <c r="N176" s="19"/>
      <c r="O176" s="19"/>
      <c r="P176" s="19"/>
    </row>
    <row r="177" spans="1:16" s="1" customFormat="1" ht="35.25" customHeight="1">
      <c r="A177" s="31">
        <v>11</v>
      </c>
      <c r="B177" s="103" t="s">
        <v>158</v>
      </c>
      <c r="C177" s="27">
        <v>0</v>
      </c>
      <c r="D177" s="153" t="s">
        <v>109</v>
      </c>
      <c r="E177" s="153" t="s">
        <v>100</v>
      </c>
      <c r="F177" s="57">
        <v>50</v>
      </c>
      <c r="G177" s="57">
        <v>0</v>
      </c>
      <c r="H177" s="57">
        <v>0</v>
      </c>
      <c r="I177" s="27">
        <f t="shared" si="27"/>
        <v>50</v>
      </c>
      <c r="J177" s="27"/>
      <c r="K177" s="19"/>
      <c r="L177" s="19"/>
      <c r="M177" s="19"/>
      <c r="N177" s="19"/>
      <c r="O177" s="19"/>
      <c r="P177" s="19"/>
    </row>
    <row r="178" spans="1:16" s="1" customFormat="1" ht="30.75" customHeight="1">
      <c r="A178" s="31">
        <v>12</v>
      </c>
      <c r="B178" s="103" t="s">
        <v>167</v>
      </c>
      <c r="C178" s="27">
        <v>0</v>
      </c>
      <c r="D178" s="153" t="s">
        <v>109</v>
      </c>
      <c r="E178" s="153" t="s">
        <v>100</v>
      </c>
      <c r="F178" s="57">
        <v>15</v>
      </c>
      <c r="G178" s="57">
        <v>0</v>
      </c>
      <c r="H178" s="57">
        <v>0</v>
      </c>
      <c r="I178" s="27">
        <f t="shared" si="27"/>
        <v>15</v>
      </c>
      <c r="J178" s="27"/>
      <c r="K178" s="19"/>
      <c r="L178" s="19"/>
      <c r="M178" s="19"/>
      <c r="N178" s="19"/>
      <c r="O178" s="19"/>
      <c r="P178" s="19"/>
    </row>
    <row r="179" spans="1:16" s="1" customFormat="1" ht="30.75" customHeight="1">
      <c r="A179" s="31">
        <v>13</v>
      </c>
      <c r="B179" s="103" t="s">
        <v>168</v>
      </c>
      <c r="C179" s="27">
        <v>0</v>
      </c>
      <c r="D179" s="153" t="s">
        <v>109</v>
      </c>
      <c r="E179" s="153" t="s">
        <v>100</v>
      </c>
      <c r="F179" s="57">
        <v>19</v>
      </c>
      <c r="G179" s="57">
        <v>0</v>
      </c>
      <c r="H179" s="57">
        <v>0</v>
      </c>
      <c r="I179" s="27">
        <f t="shared" si="27"/>
        <v>19</v>
      </c>
      <c r="J179" s="27"/>
      <c r="K179" s="19"/>
      <c r="L179" s="19"/>
      <c r="M179" s="19"/>
      <c r="N179" s="19"/>
      <c r="O179" s="19"/>
      <c r="P179" s="19"/>
    </row>
    <row r="180" spans="1:16" s="1" customFormat="1" ht="30.75" customHeight="1">
      <c r="A180" s="31">
        <v>14</v>
      </c>
      <c r="B180" s="103" t="s">
        <v>171</v>
      </c>
      <c r="C180" s="27">
        <v>0</v>
      </c>
      <c r="D180" s="153" t="s">
        <v>109</v>
      </c>
      <c r="E180" s="153" t="s">
        <v>100</v>
      </c>
      <c r="F180" s="57">
        <v>20</v>
      </c>
      <c r="G180" s="57">
        <v>0</v>
      </c>
      <c r="H180" s="57">
        <v>0</v>
      </c>
      <c r="I180" s="27">
        <f t="shared" si="27"/>
        <v>20</v>
      </c>
      <c r="J180" s="27"/>
      <c r="K180" s="19"/>
      <c r="L180" s="19"/>
      <c r="M180" s="19"/>
      <c r="N180" s="19"/>
      <c r="O180" s="19"/>
      <c r="P180" s="19"/>
    </row>
    <row r="181" spans="1:16" s="1" customFormat="1" ht="30.75" customHeight="1">
      <c r="A181" s="31">
        <v>15</v>
      </c>
      <c r="B181" s="51" t="s">
        <v>172</v>
      </c>
      <c r="C181" s="27">
        <v>0</v>
      </c>
      <c r="D181" s="153" t="s">
        <v>109</v>
      </c>
      <c r="E181" s="153" t="s">
        <v>100</v>
      </c>
      <c r="F181" s="57">
        <v>22.61</v>
      </c>
      <c r="G181" s="57">
        <v>0</v>
      </c>
      <c r="H181" s="57">
        <v>0</v>
      </c>
      <c r="I181" s="27">
        <f t="shared" si="27"/>
        <v>22.61</v>
      </c>
      <c r="J181" s="27"/>
      <c r="K181" s="19"/>
      <c r="L181" s="19"/>
      <c r="M181" s="19"/>
      <c r="N181" s="19"/>
      <c r="O181" s="19"/>
      <c r="P181" s="19"/>
    </row>
    <row r="182" spans="1:16" s="1" customFormat="1" ht="48" customHeight="1">
      <c r="A182" s="31">
        <v>16</v>
      </c>
      <c r="B182" s="109" t="s">
        <v>173</v>
      </c>
      <c r="C182" s="27">
        <v>0</v>
      </c>
      <c r="D182" s="153" t="s">
        <v>109</v>
      </c>
      <c r="E182" s="153" t="s">
        <v>100</v>
      </c>
      <c r="F182" s="57">
        <v>100</v>
      </c>
      <c r="G182" s="57">
        <v>0</v>
      </c>
      <c r="H182" s="57">
        <v>0</v>
      </c>
      <c r="I182" s="27">
        <f t="shared" si="27"/>
        <v>100</v>
      </c>
      <c r="J182" s="27"/>
      <c r="K182" s="19"/>
      <c r="L182" s="19"/>
      <c r="M182" s="19"/>
      <c r="N182" s="19"/>
      <c r="O182" s="19"/>
      <c r="P182" s="19"/>
    </row>
    <row r="183" spans="1:16" s="1" customFormat="1" ht="21.75" customHeight="1">
      <c r="A183" s="31">
        <v>17</v>
      </c>
      <c r="B183" s="109" t="s">
        <v>194</v>
      </c>
      <c r="C183" s="27">
        <v>0</v>
      </c>
      <c r="D183" s="153" t="s">
        <v>109</v>
      </c>
      <c r="E183" s="153" t="s">
        <v>100</v>
      </c>
      <c r="F183" s="57">
        <v>10</v>
      </c>
      <c r="G183" s="57">
        <v>0</v>
      </c>
      <c r="H183" s="57">
        <v>0</v>
      </c>
      <c r="I183" s="27">
        <f t="shared" si="27"/>
        <v>10</v>
      </c>
      <c r="J183" s="27"/>
      <c r="K183" s="19"/>
      <c r="L183" s="19"/>
      <c r="M183" s="19"/>
      <c r="N183" s="19"/>
      <c r="O183" s="19"/>
      <c r="P183" s="19"/>
    </row>
    <row r="184" spans="1:16" s="1" customFormat="1" ht="21.75" customHeight="1">
      <c r="A184" s="31">
        <v>18</v>
      </c>
      <c r="B184" s="109" t="s">
        <v>193</v>
      </c>
      <c r="C184" s="27">
        <v>0</v>
      </c>
      <c r="D184" s="153" t="s">
        <v>109</v>
      </c>
      <c r="E184" s="153" t="s">
        <v>100</v>
      </c>
      <c r="F184" s="57">
        <v>10</v>
      </c>
      <c r="G184" s="57">
        <v>0</v>
      </c>
      <c r="H184" s="57">
        <v>0</v>
      </c>
      <c r="I184" s="27">
        <f t="shared" si="27"/>
        <v>10</v>
      </c>
      <c r="J184" s="27"/>
      <c r="K184" s="19"/>
      <c r="L184" s="19"/>
      <c r="M184" s="19"/>
      <c r="N184" s="19"/>
      <c r="O184" s="19"/>
      <c r="P184" s="19"/>
    </row>
    <row r="185" spans="1:16" s="1" customFormat="1" ht="21.75" customHeight="1">
      <c r="A185" s="31">
        <v>19</v>
      </c>
      <c r="B185" s="110" t="s">
        <v>177</v>
      </c>
      <c r="C185" s="27">
        <v>0</v>
      </c>
      <c r="D185" s="153" t="s">
        <v>109</v>
      </c>
      <c r="E185" s="153" t="s">
        <v>100</v>
      </c>
      <c r="F185" s="57">
        <v>50</v>
      </c>
      <c r="G185" s="57">
        <v>0</v>
      </c>
      <c r="H185" s="57">
        <v>0</v>
      </c>
      <c r="I185" s="27">
        <f t="shared" si="27"/>
        <v>50</v>
      </c>
      <c r="J185" s="27"/>
      <c r="K185" s="19"/>
      <c r="L185" s="19"/>
      <c r="M185" s="19"/>
      <c r="N185" s="19"/>
      <c r="O185" s="19"/>
      <c r="P185" s="19"/>
    </row>
    <row r="186" spans="1:16" s="1" customFormat="1" ht="21.75" customHeight="1">
      <c r="A186" s="31">
        <v>20</v>
      </c>
      <c r="B186" s="51" t="s">
        <v>178</v>
      </c>
      <c r="C186" s="27">
        <v>0</v>
      </c>
      <c r="D186" s="153" t="s">
        <v>109</v>
      </c>
      <c r="E186" s="153" t="s">
        <v>100</v>
      </c>
      <c r="F186" s="57">
        <v>10</v>
      </c>
      <c r="G186" s="57">
        <v>0</v>
      </c>
      <c r="H186" s="57">
        <v>0</v>
      </c>
      <c r="I186" s="27">
        <f t="shared" si="27"/>
        <v>10</v>
      </c>
      <c r="J186" s="27"/>
      <c r="K186" s="19"/>
      <c r="L186" s="19"/>
      <c r="M186" s="19"/>
      <c r="N186" s="19"/>
      <c r="O186" s="19"/>
      <c r="P186" s="19"/>
    </row>
    <row r="187" spans="1:16" s="1" customFormat="1" ht="21.75" customHeight="1">
      <c r="A187" s="31">
        <v>21</v>
      </c>
      <c r="B187" s="51" t="s">
        <v>179</v>
      </c>
      <c r="C187" s="27">
        <v>0</v>
      </c>
      <c r="D187" s="153" t="s">
        <v>109</v>
      </c>
      <c r="E187" s="153" t="s">
        <v>100</v>
      </c>
      <c r="F187" s="57">
        <v>1</v>
      </c>
      <c r="G187" s="57">
        <v>0</v>
      </c>
      <c r="H187" s="57">
        <v>0</v>
      </c>
      <c r="I187" s="27">
        <f t="shared" si="27"/>
        <v>1</v>
      </c>
      <c r="J187" s="27"/>
      <c r="K187" s="19"/>
      <c r="L187" s="19"/>
      <c r="M187" s="19"/>
      <c r="N187" s="19"/>
      <c r="O187" s="19"/>
      <c r="P187" s="19"/>
    </row>
    <row r="188" spans="1:16" s="1" customFormat="1" ht="21.75" customHeight="1">
      <c r="A188" s="31">
        <v>22</v>
      </c>
      <c r="B188" s="51" t="s">
        <v>180</v>
      </c>
      <c r="C188" s="27">
        <v>0</v>
      </c>
      <c r="D188" s="153" t="s">
        <v>109</v>
      </c>
      <c r="E188" s="153" t="s">
        <v>100</v>
      </c>
      <c r="F188" s="57">
        <v>50</v>
      </c>
      <c r="G188" s="57">
        <v>0</v>
      </c>
      <c r="H188" s="57">
        <v>0</v>
      </c>
      <c r="I188" s="27">
        <f t="shared" si="27"/>
        <v>50</v>
      </c>
      <c r="J188" s="27"/>
      <c r="K188" s="19"/>
      <c r="L188" s="19"/>
      <c r="M188" s="19"/>
      <c r="N188" s="19"/>
      <c r="O188" s="19"/>
      <c r="P188" s="19"/>
    </row>
    <row r="189" spans="1:16" s="1" customFormat="1" ht="31.5" customHeight="1">
      <c r="A189" s="31">
        <v>23</v>
      </c>
      <c r="B189" s="111" t="s">
        <v>181</v>
      </c>
      <c r="C189" s="27">
        <v>0</v>
      </c>
      <c r="D189" s="153" t="s">
        <v>109</v>
      </c>
      <c r="E189" s="153" t="s">
        <v>100</v>
      </c>
      <c r="F189" s="57">
        <v>50</v>
      </c>
      <c r="G189" s="57">
        <v>0</v>
      </c>
      <c r="H189" s="57">
        <v>0</v>
      </c>
      <c r="I189" s="27">
        <f t="shared" si="27"/>
        <v>50</v>
      </c>
      <c r="J189" s="27"/>
      <c r="K189" s="19"/>
      <c r="L189" s="19"/>
      <c r="M189" s="19"/>
      <c r="N189" s="19"/>
      <c r="O189" s="19"/>
      <c r="P189" s="19"/>
    </row>
    <row r="190" spans="1:16" s="1" customFormat="1" ht="33" customHeight="1">
      <c r="A190" s="31">
        <v>24</v>
      </c>
      <c r="B190" s="111" t="s">
        <v>182</v>
      </c>
      <c r="C190" s="27">
        <v>0</v>
      </c>
      <c r="D190" s="153" t="s">
        <v>110</v>
      </c>
      <c r="E190" s="153" t="s">
        <v>100</v>
      </c>
      <c r="F190" s="57">
        <v>150</v>
      </c>
      <c r="G190" s="57">
        <v>0</v>
      </c>
      <c r="H190" s="57">
        <v>0</v>
      </c>
      <c r="I190" s="27">
        <f t="shared" si="27"/>
        <v>150</v>
      </c>
      <c r="J190" s="27"/>
      <c r="K190" s="19"/>
      <c r="L190" s="19"/>
      <c r="M190" s="19"/>
      <c r="N190" s="19"/>
      <c r="O190" s="19"/>
      <c r="P190" s="19"/>
    </row>
    <row r="191" spans="1:16" s="1" customFormat="1" ht="40.5" customHeight="1">
      <c r="A191" s="216">
        <v>25</v>
      </c>
      <c r="B191" s="238" t="s">
        <v>266</v>
      </c>
      <c r="C191" s="106">
        <v>0</v>
      </c>
      <c r="D191" s="106" t="s">
        <v>109</v>
      </c>
      <c r="E191" s="106" t="s">
        <v>100</v>
      </c>
      <c r="F191" s="231">
        <v>600</v>
      </c>
      <c r="G191" s="231">
        <v>0</v>
      </c>
      <c r="H191" s="231">
        <v>0</v>
      </c>
      <c r="I191" s="106">
        <f t="shared" si="27"/>
        <v>600</v>
      </c>
      <c r="J191" s="106"/>
      <c r="K191" s="19"/>
      <c r="L191" s="19"/>
      <c r="M191" s="19"/>
      <c r="N191" s="19"/>
      <c r="O191" s="19"/>
      <c r="P191" s="19"/>
    </row>
    <row r="192" spans="1:16" s="1" customFormat="1" ht="25.5" customHeight="1">
      <c r="A192" s="31">
        <v>26</v>
      </c>
      <c r="B192" s="111" t="s">
        <v>206</v>
      </c>
      <c r="C192" s="27">
        <v>0</v>
      </c>
      <c r="D192" s="153" t="s">
        <v>110</v>
      </c>
      <c r="E192" s="153" t="s">
        <v>100</v>
      </c>
      <c r="F192" s="57">
        <v>311</v>
      </c>
      <c r="G192" s="57">
        <v>0</v>
      </c>
      <c r="H192" s="57">
        <v>0</v>
      </c>
      <c r="I192" s="27">
        <f t="shared" si="27"/>
        <v>311</v>
      </c>
      <c r="J192" s="27"/>
      <c r="K192" s="19"/>
      <c r="L192" s="19"/>
      <c r="M192" s="19"/>
      <c r="N192" s="19"/>
      <c r="O192" s="19"/>
      <c r="P192" s="19"/>
    </row>
    <row r="193" spans="1:16" s="1" customFormat="1" ht="25.5" customHeight="1">
      <c r="A193" s="31">
        <v>27</v>
      </c>
      <c r="B193" s="111" t="s">
        <v>213</v>
      </c>
      <c r="C193" s="27">
        <v>0</v>
      </c>
      <c r="D193" s="153" t="s">
        <v>110</v>
      </c>
      <c r="E193" s="153" t="s">
        <v>100</v>
      </c>
      <c r="F193" s="57">
        <v>273</v>
      </c>
      <c r="G193" s="57">
        <v>0</v>
      </c>
      <c r="H193" s="57">
        <v>0</v>
      </c>
      <c r="I193" s="27">
        <f t="shared" si="27"/>
        <v>273</v>
      </c>
      <c r="J193" s="27"/>
      <c r="K193" s="19"/>
      <c r="L193" s="19"/>
      <c r="M193" s="19"/>
      <c r="N193" s="19"/>
      <c r="O193" s="19"/>
      <c r="P193" s="19"/>
    </row>
    <row r="194" spans="1:16" s="1" customFormat="1" ht="21" customHeight="1">
      <c r="A194" s="31">
        <v>28</v>
      </c>
      <c r="B194" s="111" t="s">
        <v>224</v>
      </c>
      <c r="C194" s="27">
        <v>0</v>
      </c>
      <c r="D194" s="153" t="s">
        <v>109</v>
      </c>
      <c r="E194" s="153" t="s">
        <v>100</v>
      </c>
      <c r="F194" s="57">
        <v>1000</v>
      </c>
      <c r="G194" s="57">
        <v>0</v>
      </c>
      <c r="H194" s="57">
        <v>0</v>
      </c>
      <c r="I194" s="27">
        <f t="shared" si="27"/>
        <v>1000</v>
      </c>
      <c r="J194" s="27"/>
      <c r="K194" s="19"/>
      <c r="L194" s="19"/>
      <c r="M194" s="19"/>
      <c r="N194" s="19"/>
      <c r="O194" s="19"/>
      <c r="P194" s="19"/>
    </row>
    <row r="195" spans="1:16" s="1" customFormat="1" ht="21" customHeight="1">
      <c r="A195" s="31">
        <v>29</v>
      </c>
      <c r="B195" s="111" t="s">
        <v>223</v>
      </c>
      <c r="C195" s="27">
        <v>0</v>
      </c>
      <c r="D195" s="153" t="s">
        <v>109</v>
      </c>
      <c r="E195" s="153" t="s">
        <v>100</v>
      </c>
      <c r="F195" s="57">
        <v>300</v>
      </c>
      <c r="G195" s="57">
        <v>0</v>
      </c>
      <c r="H195" s="57">
        <v>0</v>
      </c>
      <c r="I195" s="27">
        <f t="shared" si="27"/>
        <v>300</v>
      </c>
      <c r="J195" s="27"/>
      <c r="K195" s="19"/>
      <c r="L195" s="19"/>
      <c r="M195" s="19"/>
      <c r="N195" s="19"/>
      <c r="O195" s="19"/>
      <c r="P195" s="19"/>
    </row>
    <row r="196" spans="1:16" s="1" customFormat="1" ht="21" customHeight="1">
      <c r="A196" s="216">
        <v>30</v>
      </c>
      <c r="B196" s="238" t="s">
        <v>265</v>
      </c>
      <c r="C196" s="106">
        <v>0</v>
      </c>
      <c r="D196" s="106"/>
      <c r="E196" s="106"/>
      <c r="F196" s="231">
        <v>400</v>
      </c>
      <c r="G196" s="231">
        <v>0</v>
      </c>
      <c r="H196" s="231">
        <v>0</v>
      </c>
      <c r="I196" s="106">
        <f t="shared" si="27"/>
        <v>400</v>
      </c>
      <c r="J196" s="106"/>
      <c r="K196" s="19"/>
      <c r="L196" s="19"/>
      <c r="M196" s="19"/>
      <c r="N196" s="19"/>
      <c r="O196" s="19"/>
      <c r="P196" s="19"/>
    </row>
    <row r="197" spans="1:16" s="15" customFormat="1" ht="22.5" customHeight="1">
      <c r="A197" s="31"/>
      <c r="B197" s="40" t="s">
        <v>32</v>
      </c>
      <c r="C197" s="24"/>
      <c r="D197" s="151"/>
      <c r="E197" s="151"/>
      <c r="F197" s="59"/>
      <c r="G197" s="59"/>
      <c r="H197" s="59"/>
      <c r="I197" s="25"/>
      <c r="J197" s="25"/>
      <c r="K197" s="19"/>
      <c r="L197" s="19"/>
      <c r="M197" s="19"/>
      <c r="N197" s="19"/>
      <c r="O197" s="19"/>
      <c r="P197" s="19"/>
    </row>
    <row r="198" spans="1:16" s="1" customFormat="1" ht="17.25" customHeight="1">
      <c r="A198" s="31"/>
      <c r="B198" s="40" t="s">
        <v>33</v>
      </c>
      <c r="C198" s="24"/>
      <c r="D198" s="151"/>
      <c r="E198" s="151"/>
      <c r="F198" s="59"/>
      <c r="G198" s="59"/>
      <c r="H198" s="59"/>
      <c r="I198" s="25"/>
      <c r="J198" s="25"/>
      <c r="K198" s="19"/>
      <c r="L198" s="19"/>
      <c r="M198" s="19"/>
      <c r="N198" s="19"/>
      <c r="O198" s="19"/>
      <c r="P198" s="19"/>
    </row>
    <row r="199" spans="1:16" s="10" customFormat="1" ht="17.25" customHeight="1">
      <c r="A199" s="73"/>
      <c r="B199" s="41" t="s">
        <v>15</v>
      </c>
      <c r="C199" s="26">
        <f t="shared" ref="C199:I199" si="28">C201+C204+C209</f>
        <v>7504</v>
      </c>
      <c r="D199" s="152"/>
      <c r="E199" s="152"/>
      <c r="F199" s="26">
        <f t="shared" si="28"/>
        <v>5911.15</v>
      </c>
      <c r="G199" s="26">
        <f t="shared" si="28"/>
        <v>2432</v>
      </c>
      <c r="H199" s="26">
        <f t="shared" si="28"/>
        <v>0</v>
      </c>
      <c r="I199" s="26">
        <f t="shared" si="28"/>
        <v>8343.15</v>
      </c>
      <c r="J199" s="26"/>
      <c r="K199" s="19"/>
      <c r="L199" s="19"/>
      <c r="M199" s="19"/>
      <c r="N199" s="19"/>
      <c r="O199" s="19"/>
      <c r="P199" s="19"/>
    </row>
    <row r="200" spans="1:16" s="1" customFormat="1" ht="13.5" customHeight="1">
      <c r="A200" s="31"/>
      <c r="B200" s="46" t="s">
        <v>29</v>
      </c>
      <c r="C200" s="24"/>
      <c r="D200" s="151"/>
      <c r="E200" s="151"/>
      <c r="F200" s="59"/>
      <c r="G200" s="59"/>
      <c r="H200" s="59"/>
      <c r="I200" s="25"/>
      <c r="J200" s="25"/>
      <c r="K200" s="19"/>
      <c r="L200" s="19"/>
      <c r="M200" s="19"/>
      <c r="N200" s="19"/>
      <c r="O200" s="19"/>
      <c r="P200" s="19"/>
    </row>
    <row r="201" spans="1:16" s="68" customFormat="1" ht="19.5" customHeight="1">
      <c r="A201" s="53" t="s">
        <v>6</v>
      </c>
      <c r="B201" s="54" t="s">
        <v>7</v>
      </c>
      <c r="C201" s="55">
        <f>C202+C203</f>
        <v>750</v>
      </c>
      <c r="D201" s="154"/>
      <c r="E201" s="154"/>
      <c r="F201" s="55">
        <f t="shared" ref="F201:I201" si="29">F202+F203</f>
        <v>300</v>
      </c>
      <c r="G201" s="55">
        <f t="shared" si="29"/>
        <v>0</v>
      </c>
      <c r="H201" s="55">
        <f t="shared" si="29"/>
        <v>0</v>
      </c>
      <c r="I201" s="55">
        <f t="shared" si="29"/>
        <v>300</v>
      </c>
      <c r="J201" s="55"/>
      <c r="K201" s="19"/>
      <c r="L201" s="19"/>
      <c r="M201" s="19"/>
      <c r="N201" s="19"/>
      <c r="O201" s="19"/>
      <c r="P201" s="19"/>
    </row>
    <row r="202" spans="1:16" s="16" customFormat="1" ht="36.75" customHeight="1">
      <c r="A202" s="31">
        <v>1</v>
      </c>
      <c r="B202" s="111" t="s">
        <v>183</v>
      </c>
      <c r="C202" s="27">
        <v>400</v>
      </c>
      <c r="D202" s="162" t="s">
        <v>111</v>
      </c>
      <c r="E202" s="153" t="s">
        <v>100</v>
      </c>
      <c r="F202" s="60">
        <v>200</v>
      </c>
      <c r="G202" s="60">
        <v>0</v>
      </c>
      <c r="H202" s="60">
        <v>0</v>
      </c>
      <c r="I202" s="27">
        <f>F202+G202+H202</f>
        <v>200</v>
      </c>
      <c r="J202" s="28"/>
      <c r="K202" s="19"/>
      <c r="L202" s="19"/>
      <c r="M202" s="19"/>
      <c r="N202" s="19"/>
      <c r="O202" s="19"/>
      <c r="P202" s="19"/>
    </row>
    <row r="203" spans="1:16" s="16" customFormat="1" ht="35.25" customHeight="1">
      <c r="A203" s="31">
        <v>2</v>
      </c>
      <c r="B203" s="111" t="s">
        <v>184</v>
      </c>
      <c r="C203" s="27">
        <v>350</v>
      </c>
      <c r="D203" s="162" t="s">
        <v>111</v>
      </c>
      <c r="E203" s="153" t="s">
        <v>100</v>
      </c>
      <c r="F203" s="60">
        <v>100</v>
      </c>
      <c r="G203" s="60">
        <v>0</v>
      </c>
      <c r="H203" s="60">
        <v>0</v>
      </c>
      <c r="I203" s="27">
        <f>F203+G203+H203</f>
        <v>100</v>
      </c>
      <c r="J203" s="28"/>
      <c r="K203" s="19"/>
      <c r="L203" s="19"/>
      <c r="M203" s="19"/>
      <c r="N203" s="19"/>
      <c r="O203" s="19"/>
      <c r="P203" s="19"/>
    </row>
    <row r="204" spans="1:16" s="17" customFormat="1" ht="18" customHeight="1">
      <c r="A204" s="29" t="s">
        <v>9</v>
      </c>
      <c r="B204" s="42" t="s">
        <v>10</v>
      </c>
      <c r="C204" s="65">
        <f>C205+C206+C207+C208</f>
        <v>6754</v>
      </c>
      <c r="D204" s="165"/>
      <c r="E204" s="165"/>
      <c r="F204" s="65">
        <f t="shared" ref="F204:I204" si="30">F205+F206+F207+F208</f>
        <v>4322</v>
      </c>
      <c r="G204" s="65">
        <f t="shared" si="30"/>
        <v>2432</v>
      </c>
      <c r="H204" s="65">
        <f t="shared" si="30"/>
        <v>0</v>
      </c>
      <c r="I204" s="65">
        <f t="shared" si="30"/>
        <v>6754</v>
      </c>
      <c r="J204" s="65"/>
      <c r="K204" s="19"/>
      <c r="L204" s="19"/>
      <c r="M204" s="19"/>
      <c r="N204" s="19"/>
      <c r="O204" s="19"/>
      <c r="P204" s="19"/>
    </row>
    <row r="205" spans="1:16" s="1" customFormat="1" ht="17.25" customHeight="1">
      <c r="A205" s="220">
        <v>1</v>
      </c>
      <c r="B205" s="214" t="s">
        <v>38</v>
      </c>
      <c r="C205" s="104">
        <v>2954</v>
      </c>
      <c r="D205" s="104" t="s">
        <v>112</v>
      </c>
      <c r="E205" s="106" t="s">
        <v>100</v>
      </c>
      <c r="F205" s="215">
        <v>522</v>
      </c>
      <c r="G205" s="215">
        <v>2432</v>
      </c>
      <c r="H205" s="215">
        <v>0</v>
      </c>
      <c r="I205" s="104">
        <f>F205+G205+H205</f>
        <v>2954</v>
      </c>
      <c r="J205" s="104"/>
      <c r="K205" s="19"/>
      <c r="L205" s="96"/>
      <c r="M205" s="19"/>
      <c r="N205" s="19"/>
      <c r="O205" s="19"/>
      <c r="P205" s="19"/>
    </row>
    <row r="206" spans="1:16" s="1" customFormat="1" ht="29.25" customHeight="1">
      <c r="A206" s="220">
        <v>2</v>
      </c>
      <c r="B206" s="239" t="s">
        <v>97</v>
      </c>
      <c r="C206" s="104">
        <v>300</v>
      </c>
      <c r="D206" s="104" t="s">
        <v>113</v>
      </c>
      <c r="E206" s="106" t="s">
        <v>100</v>
      </c>
      <c r="F206" s="215">
        <v>300</v>
      </c>
      <c r="G206" s="215">
        <v>0</v>
      </c>
      <c r="H206" s="215">
        <v>0</v>
      </c>
      <c r="I206" s="104">
        <f t="shared" ref="I206:I208" si="31">F206+G206+H206</f>
        <v>300</v>
      </c>
      <c r="J206" s="104"/>
      <c r="K206" s="19"/>
      <c r="L206" s="19"/>
      <c r="M206" s="19"/>
      <c r="N206" s="19"/>
      <c r="O206" s="19"/>
      <c r="P206" s="19"/>
    </row>
    <row r="207" spans="1:16" s="1" customFormat="1" ht="40.5" customHeight="1">
      <c r="A207" s="74">
        <v>3</v>
      </c>
      <c r="B207" s="101" t="s">
        <v>195</v>
      </c>
      <c r="C207" s="28">
        <v>1000</v>
      </c>
      <c r="D207" s="155" t="s">
        <v>113</v>
      </c>
      <c r="E207" s="153" t="s">
        <v>100</v>
      </c>
      <c r="F207" s="60">
        <v>1000</v>
      </c>
      <c r="G207" s="60">
        <v>0</v>
      </c>
      <c r="H207" s="60">
        <v>0</v>
      </c>
      <c r="I207" s="28">
        <f t="shared" si="31"/>
        <v>1000</v>
      </c>
      <c r="J207" s="28"/>
      <c r="K207" s="19"/>
      <c r="L207" s="19"/>
      <c r="M207" s="19"/>
      <c r="N207" s="19"/>
      <c r="O207" s="19"/>
      <c r="P207" s="19"/>
    </row>
    <row r="208" spans="1:16" s="1" customFormat="1" ht="40.5" customHeight="1">
      <c r="A208" s="74">
        <v>4</v>
      </c>
      <c r="B208" s="101" t="s">
        <v>209</v>
      </c>
      <c r="C208" s="28">
        <v>2500</v>
      </c>
      <c r="D208" s="155" t="s">
        <v>112</v>
      </c>
      <c r="E208" s="153" t="s">
        <v>100</v>
      </c>
      <c r="F208" s="60">
        <v>2500</v>
      </c>
      <c r="G208" s="60">
        <v>0</v>
      </c>
      <c r="H208" s="60">
        <v>0</v>
      </c>
      <c r="I208" s="28">
        <f t="shared" si="31"/>
        <v>2500</v>
      </c>
      <c r="J208" s="28"/>
      <c r="K208" s="19"/>
      <c r="L208" s="19"/>
      <c r="M208" s="19"/>
      <c r="N208" s="19"/>
      <c r="O208" s="19"/>
      <c r="P208" s="19"/>
    </row>
    <row r="209" spans="1:16" s="177" customFormat="1" ht="15" customHeight="1">
      <c r="A209" s="172" t="s">
        <v>11</v>
      </c>
      <c r="B209" s="173" t="s">
        <v>12</v>
      </c>
      <c r="C209" s="174">
        <f>C210+C211+C212+C213+C214+C215+C216+C217+C218+C219+C220+C221</f>
        <v>0</v>
      </c>
      <c r="D209" s="175" t="s">
        <v>236</v>
      </c>
      <c r="E209" s="175"/>
      <c r="F209" s="174">
        <f t="shared" ref="F209:I209" si="32">F210+F211+F212+F213+F214+F215+F216+F217+F218+F219+F220+F221</f>
        <v>1289.1500000000001</v>
      </c>
      <c r="G209" s="174">
        <f t="shared" si="32"/>
        <v>0</v>
      </c>
      <c r="H209" s="174">
        <f t="shared" si="32"/>
        <v>0</v>
      </c>
      <c r="I209" s="174">
        <f t="shared" si="32"/>
        <v>1289.1500000000001</v>
      </c>
      <c r="J209" s="174"/>
      <c r="K209" s="176"/>
      <c r="L209" s="176"/>
      <c r="M209" s="176"/>
      <c r="N209" s="176"/>
      <c r="O209" s="176"/>
      <c r="P209" s="176"/>
    </row>
    <row r="210" spans="1:16" s="15" customFormat="1" ht="32.25" customHeight="1">
      <c r="A210" s="216">
        <v>1</v>
      </c>
      <c r="B210" s="233" t="s">
        <v>74</v>
      </c>
      <c r="C210" s="106">
        <v>0</v>
      </c>
      <c r="D210" s="106" t="s">
        <v>113</v>
      </c>
      <c r="E210" s="106" t="s">
        <v>100</v>
      </c>
      <c r="F210" s="231">
        <v>100</v>
      </c>
      <c r="G210" s="231">
        <v>0</v>
      </c>
      <c r="H210" s="231">
        <v>0</v>
      </c>
      <c r="I210" s="106">
        <f>F210+G210+H210</f>
        <v>100</v>
      </c>
      <c r="J210" s="104"/>
      <c r="K210" s="19"/>
      <c r="L210" s="19"/>
      <c r="M210" s="19"/>
      <c r="N210" s="19"/>
      <c r="O210" s="19"/>
      <c r="P210" s="19"/>
    </row>
    <row r="211" spans="1:16" s="15" customFormat="1" ht="33" customHeight="1">
      <c r="A211" s="216">
        <v>2</v>
      </c>
      <c r="B211" s="233" t="s">
        <v>75</v>
      </c>
      <c r="C211" s="106">
        <v>0</v>
      </c>
      <c r="D211" s="106" t="s">
        <v>113</v>
      </c>
      <c r="E211" s="106" t="s">
        <v>100</v>
      </c>
      <c r="F211" s="231">
        <v>163</v>
      </c>
      <c r="G211" s="231">
        <v>0</v>
      </c>
      <c r="H211" s="231">
        <v>0</v>
      </c>
      <c r="I211" s="106">
        <f t="shared" ref="I211:I221" si="33">F211+G211+H211</f>
        <v>163</v>
      </c>
      <c r="J211" s="104"/>
      <c r="K211" s="19"/>
      <c r="L211" s="19"/>
      <c r="M211" s="19"/>
      <c r="N211" s="19"/>
      <c r="O211" s="19"/>
      <c r="P211" s="19"/>
    </row>
    <row r="212" spans="1:16" s="15" customFormat="1" ht="33" customHeight="1">
      <c r="A212" s="216">
        <v>3</v>
      </c>
      <c r="B212" s="236" t="s">
        <v>42</v>
      </c>
      <c r="C212" s="104">
        <v>0</v>
      </c>
      <c r="D212" s="104" t="s">
        <v>112</v>
      </c>
      <c r="E212" s="106" t="s">
        <v>100</v>
      </c>
      <c r="F212" s="231">
        <v>5</v>
      </c>
      <c r="G212" s="231">
        <v>0</v>
      </c>
      <c r="H212" s="231">
        <v>0</v>
      </c>
      <c r="I212" s="106">
        <f t="shared" si="33"/>
        <v>5</v>
      </c>
      <c r="J212" s="104"/>
      <c r="K212" s="19"/>
      <c r="L212" s="19"/>
      <c r="M212" s="19"/>
      <c r="N212" s="19"/>
      <c r="O212" s="19"/>
      <c r="P212" s="19"/>
    </row>
    <row r="213" spans="1:16" s="15" customFormat="1" ht="34.5" customHeight="1">
      <c r="A213" s="216">
        <v>4</v>
      </c>
      <c r="B213" s="236" t="s">
        <v>93</v>
      </c>
      <c r="C213" s="104">
        <v>0</v>
      </c>
      <c r="D213" s="104" t="s">
        <v>113</v>
      </c>
      <c r="E213" s="106" t="s">
        <v>100</v>
      </c>
      <c r="F213" s="231">
        <v>100</v>
      </c>
      <c r="G213" s="231">
        <v>0</v>
      </c>
      <c r="H213" s="231">
        <v>0</v>
      </c>
      <c r="I213" s="106">
        <f t="shared" si="33"/>
        <v>100</v>
      </c>
      <c r="J213" s="104"/>
      <c r="K213" s="19"/>
      <c r="L213" s="19"/>
      <c r="M213" s="19"/>
      <c r="N213" s="19"/>
      <c r="O213" s="19"/>
      <c r="P213" s="19"/>
    </row>
    <row r="214" spans="1:16" s="15" customFormat="1" ht="63.75" customHeight="1">
      <c r="A214" s="216">
        <v>5</v>
      </c>
      <c r="B214" s="236" t="s">
        <v>98</v>
      </c>
      <c r="C214" s="104">
        <v>0</v>
      </c>
      <c r="D214" s="104" t="s">
        <v>111</v>
      </c>
      <c r="E214" s="106" t="s">
        <v>100</v>
      </c>
      <c r="F214" s="231">
        <v>300</v>
      </c>
      <c r="G214" s="231">
        <v>0</v>
      </c>
      <c r="H214" s="231">
        <v>0</v>
      </c>
      <c r="I214" s="106">
        <f t="shared" si="33"/>
        <v>300</v>
      </c>
      <c r="J214" s="104"/>
      <c r="K214" s="19"/>
      <c r="L214" s="19"/>
      <c r="M214" s="19"/>
      <c r="N214" s="19"/>
      <c r="O214" s="19"/>
      <c r="P214" s="19"/>
    </row>
    <row r="215" spans="1:16" s="15" customFormat="1" ht="22.5" customHeight="1">
      <c r="A215" s="31">
        <v>6</v>
      </c>
      <c r="B215" s="101" t="s">
        <v>156</v>
      </c>
      <c r="C215" s="28">
        <v>0</v>
      </c>
      <c r="D215" s="166" t="s">
        <v>111</v>
      </c>
      <c r="E215" s="153" t="s">
        <v>100</v>
      </c>
      <c r="F215" s="57">
        <v>250</v>
      </c>
      <c r="G215" s="57">
        <v>0</v>
      </c>
      <c r="H215" s="57">
        <v>0</v>
      </c>
      <c r="I215" s="27">
        <f t="shared" si="33"/>
        <v>250</v>
      </c>
      <c r="J215" s="28"/>
      <c r="K215" s="19"/>
      <c r="L215" s="19"/>
      <c r="M215" s="19"/>
      <c r="N215" s="19"/>
      <c r="O215" s="19"/>
      <c r="P215" s="19"/>
    </row>
    <row r="216" spans="1:16" s="15" customFormat="1" ht="34.5" customHeight="1">
      <c r="A216" s="31">
        <v>7</v>
      </c>
      <c r="B216" s="108" t="s">
        <v>169</v>
      </c>
      <c r="C216" s="28">
        <v>0</v>
      </c>
      <c r="D216" s="166" t="s">
        <v>113</v>
      </c>
      <c r="E216" s="153" t="s">
        <v>100</v>
      </c>
      <c r="F216" s="57">
        <v>101.15</v>
      </c>
      <c r="G216" s="57">
        <v>0</v>
      </c>
      <c r="H216" s="57">
        <v>0</v>
      </c>
      <c r="I216" s="27">
        <f t="shared" si="33"/>
        <v>101.15</v>
      </c>
      <c r="J216" s="28"/>
      <c r="K216" s="19"/>
      <c r="L216" s="19"/>
      <c r="M216" s="19"/>
      <c r="N216" s="19"/>
      <c r="O216" s="19"/>
      <c r="P216" s="19"/>
    </row>
    <row r="217" spans="1:16" s="15" customFormat="1" ht="18" customHeight="1">
      <c r="A217" s="31">
        <v>8</v>
      </c>
      <c r="B217" s="108" t="s">
        <v>170</v>
      </c>
      <c r="C217" s="28">
        <v>0</v>
      </c>
      <c r="D217" s="166" t="s">
        <v>113</v>
      </c>
      <c r="E217" s="153" t="s">
        <v>100</v>
      </c>
      <c r="F217" s="57">
        <v>50</v>
      </c>
      <c r="G217" s="57">
        <v>0</v>
      </c>
      <c r="H217" s="57">
        <v>0</v>
      </c>
      <c r="I217" s="27">
        <f t="shared" si="33"/>
        <v>50</v>
      </c>
      <c r="J217" s="28"/>
      <c r="K217" s="19"/>
      <c r="L217" s="19"/>
      <c r="M217" s="19"/>
      <c r="N217" s="19"/>
      <c r="O217" s="19"/>
      <c r="P217" s="19"/>
    </row>
    <row r="218" spans="1:16" s="15" customFormat="1" ht="26.25" customHeight="1">
      <c r="A218" s="31">
        <v>9</v>
      </c>
      <c r="B218" s="101" t="s">
        <v>192</v>
      </c>
      <c r="C218" s="28">
        <v>0</v>
      </c>
      <c r="D218" s="166" t="s">
        <v>113</v>
      </c>
      <c r="E218" s="153" t="s">
        <v>100</v>
      </c>
      <c r="F218" s="57">
        <v>10</v>
      </c>
      <c r="G218" s="57">
        <v>0</v>
      </c>
      <c r="H218" s="57">
        <v>0</v>
      </c>
      <c r="I218" s="27">
        <f t="shared" si="33"/>
        <v>10</v>
      </c>
      <c r="J218" s="28"/>
      <c r="K218" s="19"/>
      <c r="L218" s="19"/>
      <c r="M218" s="19"/>
      <c r="N218" s="19"/>
      <c r="O218" s="19"/>
      <c r="P218" s="19"/>
    </row>
    <row r="219" spans="1:16" s="15" customFormat="1" ht="26.25" customHeight="1">
      <c r="A219" s="31">
        <v>10</v>
      </c>
      <c r="B219" s="101" t="s">
        <v>191</v>
      </c>
      <c r="C219" s="28">
        <v>0</v>
      </c>
      <c r="D219" s="166" t="s">
        <v>113</v>
      </c>
      <c r="E219" s="153" t="s">
        <v>100</v>
      </c>
      <c r="F219" s="57">
        <v>10</v>
      </c>
      <c r="G219" s="57">
        <v>0</v>
      </c>
      <c r="H219" s="57">
        <v>0</v>
      </c>
      <c r="I219" s="27">
        <f t="shared" si="33"/>
        <v>10</v>
      </c>
      <c r="J219" s="28"/>
      <c r="K219" s="19"/>
      <c r="L219" s="19"/>
      <c r="M219" s="19"/>
      <c r="N219" s="19"/>
      <c r="O219" s="19"/>
      <c r="P219" s="19"/>
    </row>
    <row r="220" spans="1:16" s="15" customFormat="1" ht="15.75" customHeight="1">
      <c r="A220" s="31">
        <v>11</v>
      </c>
      <c r="B220" s="101" t="s">
        <v>185</v>
      </c>
      <c r="C220" s="28">
        <v>0</v>
      </c>
      <c r="D220" s="166" t="s">
        <v>113</v>
      </c>
      <c r="E220" s="153" t="s">
        <v>100</v>
      </c>
      <c r="F220" s="57">
        <v>100</v>
      </c>
      <c r="G220" s="57">
        <v>0</v>
      </c>
      <c r="H220" s="57">
        <v>0</v>
      </c>
      <c r="I220" s="27">
        <f t="shared" si="33"/>
        <v>100</v>
      </c>
      <c r="J220" s="28"/>
      <c r="K220" s="19"/>
      <c r="L220" s="19"/>
      <c r="M220" s="19"/>
      <c r="N220" s="19"/>
      <c r="O220" s="19"/>
      <c r="P220" s="19"/>
    </row>
    <row r="221" spans="1:16" s="15" customFormat="1" ht="21.75" customHeight="1">
      <c r="A221" s="31">
        <v>12</v>
      </c>
      <c r="B221" s="115" t="s">
        <v>196</v>
      </c>
      <c r="C221" s="28">
        <v>0</v>
      </c>
      <c r="D221" s="166" t="s">
        <v>113</v>
      </c>
      <c r="E221" s="153" t="s">
        <v>100</v>
      </c>
      <c r="F221" s="57">
        <v>100</v>
      </c>
      <c r="G221" s="57">
        <v>0</v>
      </c>
      <c r="H221" s="57">
        <v>0</v>
      </c>
      <c r="I221" s="27">
        <f t="shared" si="33"/>
        <v>100</v>
      </c>
      <c r="J221" s="28"/>
      <c r="K221" s="19"/>
      <c r="L221" s="19"/>
      <c r="M221" s="19"/>
      <c r="N221" s="19"/>
      <c r="O221" s="19"/>
      <c r="P221" s="19"/>
    </row>
    <row r="222" spans="1:16" s="1" customFormat="1" ht="21" customHeight="1">
      <c r="A222" s="31"/>
      <c r="B222" s="40" t="s">
        <v>119</v>
      </c>
      <c r="C222" s="24"/>
      <c r="D222" s="162"/>
      <c r="E222" s="151"/>
      <c r="F222" s="59"/>
      <c r="G222" s="59"/>
      <c r="H222" s="59"/>
      <c r="I222" s="25"/>
      <c r="J222" s="25"/>
      <c r="K222" s="19"/>
      <c r="L222" s="19"/>
      <c r="M222" s="19"/>
      <c r="N222" s="19"/>
      <c r="O222" s="19"/>
      <c r="P222" s="19"/>
    </row>
    <row r="223" spans="1:16" s="1" customFormat="1" ht="16.5" customHeight="1">
      <c r="A223" s="31"/>
      <c r="B223" s="40" t="s">
        <v>120</v>
      </c>
      <c r="C223" s="24"/>
      <c r="D223" s="151"/>
      <c r="E223" s="151"/>
      <c r="F223" s="59"/>
      <c r="G223" s="59"/>
      <c r="H223" s="59"/>
      <c r="I223" s="25"/>
      <c r="J223" s="25"/>
      <c r="K223" s="19"/>
      <c r="L223" s="19"/>
      <c r="M223" s="19"/>
      <c r="N223" s="19"/>
      <c r="O223" s="19"/>
      <c r="P223" s="19"/>
    </row>
    <row r="224" spans="1:16" s="10" customFormat="1" ht="19.5" customHeight="1">
      <c r="A224" s="73"/>
      <c r="B224" s="41" t="s">
        <v>15</v>
      </c>
      <c r="C224" s="26">
        <f>C225</f>
        <v>286052</v>
      </c>
      <c r="D224" s="152"/>
      <c r="E224" s="152"/>
      <c r="F224" s="26">
        <f t="shared" ref="F224:I224" si="34">F225</f>
        <v>10</v>
      </c>
      <c r="G224" s="26">
        <f t="shared" si="34"/>
        <v>0</v>
      </c>
      <c r="H224" s="26">
        <f t="shared" si="34"/>
        <v>0</v>
      </c>
      <c r="I224" s="26">
        <f t="shared" si="34"/>
        <v>10</v>
      </c>
      <c r="J224" s="26"/>
      <c r="K224" s="19"/>
      <c r="L224" s="19"/>
      <c r="M224" s="19"/>
      <c r="N224" s="19"/>
      <c r="O224" s="19"/>
      <c r="P224" s="19"/>
    </row>
    <row r="225" spans="1:16" s="17" customFormat="1" ht="18" customHeight="1">
      <c r="A225" s="29" t="s">
        <v>9</v>
      </c>
      <c r="B225" s="42" t="s">
        <v>10</v>
      </c>
      <c r="C225" s="30">
        <f>C226+C227</f>
        <v>286052</v>
      </c>
      <c r="D225" s="156"/>
      <c r="E225" s="156"/>
      <c r="F225" s="30">
        <f t="shared" ref="F225:I225" si="35">F226+F227</f>
        <v>10</v>
      </c>
      <c r="G225" s="30">
        <f t="shared" si="35"/>
        <v>0</v>
      </c>
      <c r="H225" s="30">
        <f t="shared" si="35"/>
        <v>0</v>
      </c>
      <c r="I225" s="30">
        <f t="shared" si="35"/>
        <v>10</v>
      </c>
      <c r="J225" s="30"/>
      <c r="K225" s="19"/>
      <c r="L225" s="19"/>
      <c r="M225" s="19"/>
      <c r="N225" s="19"/>
      <c r="O225" s="19"/>
      <c r="P225" s="19"/>
    </row>
    <row r="226" spans="1:16" s="240" customFormat="1" ht="34.5" customHeight="1">
      <c r="A226" s="220">
        <v>1</v>
      </c>
      <c r="B226" s="239" t="s">
        <v>117</v>
      </c>
      <c r="C226" s="104">
        <v>286002</v>
      </c>
      <c r="D226" s="104" t="s">
        <v>257</v>
      </c>
      <c r="E226" s="106" t="s">
        <v>100</v>
      </c>
      <c r="F226" s="231">
        <v>5</v>
      </c>
      <c r="G226" s="231">
        <v>0</v>
      </c>
      <c r="H226" s="231">
        <v>0</v>
      </c>
      <c r="I226" s="104">
        <f>F226+G226+H226</f>
        <v>5</v>
      </c>
      <c r="J226" s="104"/>
      <c r="K226" s="219"/>
      <c r="L226" s="219"/>
      <c r="M226" s="219"/>
      <c r="N226" s="219"/>
      <c r="O226" s="219"/>
      <c r="P226" s="219"/>
    </row>
    <row r="227" spans="1:16" s="240" customFormat="1" ht="34.5" customHeight="1">
      <c r="A227" s="241">
        <v>2</v>
      </c>
      <c r="B227" s="242" t="s">
        <v>121</v>
      </c>
      <c r="C227" s="106">
        <v>50</v>
      </c>
      <c r="D227" s="106" t="s">
        <v>257</v>
      </c>
      <c r="E227" s="106" t="s">
        <v>100</v>
      </c>
      <c r="F227" s="231">
        <v>5</v>
      </c>
      <c r="G227" s="231">
        <v>0</v>
      </c>
      <c r="H227" s="231">
        <v>0</v>
      </c>
      <c r="I227" s="104">
        <f>F227+G227+H227</f>
        <v>5</v>
      </c>
      <c r="J227" s="104"/>
      <c r="K227" s="219"/>
      <c r="L227" s="219"/>
      <c r="M227" s="219"/>
      <c r="N227" s="219"/>
      <c r="O227" s="219"/>
      <c r="P227" s="219"/>
    </row>
    <row r="228" spans="1:16" s="11" customFormat="1" ht="18" customHeight="1">
      <c r="A228" s="31"/>
      <c r="B228" s="40" t="s">
        <v>8</v>
      </c>
      <c r="C228" s="36"/>
      <c r="D228" s="167"/>
      <c r="E228" s="167"/>
      <c r="F228" s="62"/>
      <c r="G228" s="62"/>
      <c r="H228" s="62"/>
      <c r="I228" s="37"/>
      <c r="J228" s="37"/>
      <c r="K228" s="19"/>
      <c r="L228" s="19"/>
      <c r="M228" s="19"/>
      <c r="N228" s="19"/>
      <c r="O228" s="19"/>
      <c r="P228" s="19"/>
    </row>
    <row r="229" spans="1:16" s="10" customFormat="1" ht="15" customHeight="1">
      <c r="A229" s="31"/>
      <c r="B229" s="47" t="s">
        <v>5</v>
      </c>
      <c r="C229" s="37"/>
      <c r="D229" s="168"/>
      <c r="E229" s="168"/>
      <c r="F229" s="62"/>
      <c r="G229" s="62"/>
      <c r="H229" s="62"/>
      <c r="I229" s="37"/>
      <c r="J229" s="37"/>
      <c r="K229" s="19"/>
      <c r="L229" s="19"/>
      <c r="M229" s="19"/>
      <c r="N229" s="19"/>
      <c r="O229" s="19"/>
      <c r="P229" s="19"/>
    </row>
    <row r="230" spans="1:16" s="10" customFormat="1" ht="17.25" customHeight="1">
      <c r="A230" s="73"/>
      <c r="B230" s="41" t="s">
        <v>15</v>
      </c>
      <c r="C230" s="26">
        <f>C232+C236+C245</f>
        <v>45158.81</v>
      </c>
      <c r="D230" s="152"/>
      <c r="E230" s="152"/>
      <c r="F230" s="26">
        <f t="shared" ref="F230:I230" si="36">F232+F236+F245</f>
        <v>9508</v>
      </c>
      <c r="G230" s="26">
        <f t="shared" si="36"/>
        <v>34.159999999999997</v>
      </c>
      <c r="H230" s="26">
        <f t="shared" si="36"/>
        <v>0</v>
      </c>
      <c r="I230" s="26">
        <f t="shared" si="36"/>
        <v>9542.16</v>
      </c>
      <c r="J230" s="26"/>
      <c r="K230" s="19"/>
      <c r="L230" s="19"/>
      <c r="M230" s="19"/>
      <c r="N230" s="19"/>
      <c r="O230" s="19"/>
      <c r="P230" s="19"/>
    </row>
    <row r="231" spans="1:16" s="1" customFormat="1" ht="13.5" customHeight="1">
      <c r="A231" s="31"/>
      <c r="B231" s="46" t="s">
        <v>29</v>
      </c>
      <c r="C231" s="24"/>
      <c r="D231" s="151"/>
      <c r="E231" s="151"/>
      <c r="F231" s="59"/>
      <c r="G231" s="59"/>
      <c r="H231" s="59"/>
      <c r="I231" s="25"/>
      <c r="J231" s="25"/>
      <c r="K231" s="19"/>
      <c r="L231" s="19"/>
      <c r="M231" s="19"/>
      <c r="N231" s="19"/>
      <c r="O231" s="19"/>
      <c r="P231" s="19"/>
    </row>
    <row r="232" spans="1:16" s="69" customFormat="1" ht="20.25" customHeight="1">
      <c r="A232" s="53" t="s">
        <v>6</v>
      </c>
      <c r="B232" s="54" t="s">
        <v>7</v>
      </c>
      <c r="C232" s="67">
        <f>C233+C234+C235</f>
        <v>28408.350000000002</v>
      </c>
      <c r="D232" s="169"/>
      <c r="E232" s="169"/>
      <c r="F232" s="67">
        <f t="shared" ref="F232:I232" si="37">F233+F234+F235</f>
        <v>4400</v>
      </c>
      <c r="G232" s="67">
        <f t="shared" si="37"/>
        <v>34.159999999999997</v>
      </c>
      <c r="H232" s="67">
        <f t="shared" si="37"/>
        <v>0</v>
      </c>
      <c r="I232" s="67">
        <f t="shared" si="37"/>
        <v>4434.16</v>
      </c>
      <c r="J232" s="67"/>
      <c r="K232" s="19"/>
      <c r="L232" s="19"/>
      <c r="M232" s="19"/>
      <c r="N232" s="19"/>
      <c r="O232" s="19"/>
      <c r="P232" s="19"/>
    </row>
    <row r="233" spans="1:16" s="63" customFormat="1" ht="33.75" customHeight="1">
      <c r="A233" s="216">
        <v>1</v>
      </c>
      <c r="B233" s="214" t="s">
        <v>59</v>
      </c>
      <c r="C233" s="243">
        <v>22518.47</v>
      </c>
      <c r="D233" s="104" t="s">
        <v>114</v>
      </c>
      <c r="E233" s="106" t="s">
        <v>100</v>
      </c>
      <c r="F233" s="215">
        <v>1240</v>
      </c>
      <c r="G233" s="215">
        <v>34.159999999999997</v>
      </c>
      <c r="H233" s="215">
        <v>0</v>
      </c>
      <c r="I233" s="104">
        <f>F233+G233+H233</f>
        <v>1274.1600000000001</v>
      </c>
      <c r="J233" s="244"/>
      <c r="K233" s="19"/>
      <c r="L233" s="19"/>
      <c r="M233" s="19"/>
      <c r="N233" s="19"/>
      <c r="O233" s="19"/>
      <c r="P233" s="19"/>
    </row>
    <row r="234" spans="1:16" s="63" customFormat="1" ht="29.25" customHeight="1">
      <c r="A234" s="216">
        <v>2</v>
      </c>
      <c r="B234" s="238" t="s">
        <v>85</v>
      </c>
      <c r="C234" s="104">
        <v>160</v>
      </c>
      <c r="D234" s="104" t="s">
        <v>114</v>
      </c>
      <c r="E234" s="106" t="s">
        <v>100</v>
      </c>
      <c r="F234" s="215">
        <v>160</v>
      </c>
      <c r="G234" s="215">
        <v>0</v>
      </c>
      <c r="H234" s="215">
        <v>0</v>
      </c>
      <c r="I234" s="104">
        <f t="shared" ref="I234:I235" si="38">F234+G234+H234</f>
        <v>160</v>
      </c>
      <c r="J234" s="104"/>
      <c r="K234" s="19"/>
      <c r="L234" s="19"/>
      <c r="M234" s="19"/>
      <c r="N234" s="19"/>
      <c r="O234" s="19"/>
      <c r="P234" s="19"/>
    </row>
    <row r="235" spans="1:16" s="63" customFormat="1" ht="29.25" customHeight="1">
      <c r="A235" s="216">
        <v>3</v>
      </c>
      <c r="B235" s="238" t="s">
        <v>186</v>
      </c>
      <c r="C235" s="104">
        <v>5729.88</v>
      </c>
      <c r="D235" s="104" t="s">
        <v>114</v>
      </c>
      <c r="E235" s="106" t="s">
        <v>100</v>
      </c>
      <c r="F235" s="215">
        <v>3000</v>
      </c>
      <c r="G235" s="215">
        <v>0</v>
      </c>
      <c r="H235" s="215">
        <v>0</v>
      </c>
      <c r="I235" s="104">
        <f t="shared" si="38"/>
        <v>3000</v>
      </c>
      <c r="J235" s="104"/>
      <c r="K235" s="19"/>
      <c r="L235" s="19"/>
      <c r="M235" s="19"/>
      <c r="N235" s="19"/>
      <c r="O235" s="19"/>
      <c r="P235" s="19"/>
    </row>
    <row r="236" spans="1:16" s="17" customFormat="1" ht="18.75" customHeight="1">
      <c r="A236" s="29" t="s">
        <v>9</v>
      </c>
      <c r="B236" s="42" t="s">
        <v>10</v>
      </c>
      <c r="C236" s="56">
        <f>C237+C238+C239+C240+C241+C242+C243+C244</f>
        <v>16750.46</v>
      </c>
      <c r="D236" s="170"/>
      <c r="E236" s="170"/>
      <c r="F236" s="56">
        <f t="shared" ref="F236:I236" si="39">F237+F238+F239+F240+F241+F242+F243+F244</f>
        <v>2485</v>
      </c>
      <c r="G236" s="56">
        <f t="shared" si="39"/>
        <v>0</v>
      </c>
      <c r="H236" s="56">
        <f t="shared" si="39"/>
        <v>0</v>
      </c>
      <c r="I236" s="56">
        <f t="shared" si="39"/>
        <v>2485</v>
      </c>
      <c r="J236" s="56"/>
      <c r="K236" s="19"/>
      <c r="L236" s="19"/>
      <c r="M236" s="19"/>
      <c r="N236" s="19"/>
      <c r="O236" s="19"/>
      <c r="P236" s="19"/>
    </row>
    <row r="237" spans="1:16" s="63" customFormat="1" ht="29.25" customHeight="1">
      <c r="A237" s="216">
        <v>1</v>
      </c>
      <c r="B237" s="245" t="s">
        <v>95</v>
      </c>
      <c r="C237" s="104">
        <v>360</v>
      </c>
      <c r="D237" s="104" t="s">
        <v>114</v>
      </c>
      <c r="E237" s="106" t="s">
        <v>100</v>
      </c>
      <c r="F237" s="215">
        <v>360</v>
      </c>
      <c r="G237" s="215">
        <v>0</v>
      </c>
      <c r="H237" s="215">
        <v>0</v>
      </c>
      <c r="I237" s="218">
        <f>F237+G237+H237</f>
        <v>360</v>
      </c>
      <c r="J237" s="246"/>
      <c r="K237" s="19"/>
      <c r="L237" s="19"/>
      <c r="M237" s="19"/>
      <c r="N237" s="19"/>
      <c r="O237" s="19"/>
      <c r="P237" s="19"/>
    </row>
    <row r="238" spans="1:16" s="63" customFormat="1" ht="47.25" customHeight="1">
      <c r="A238" s="216">
        <v>2</v>
      </c>
      <c r="B238" s="247" t="s">
        <v>122</v>
      </c>
      <c r="C238" s="104">
        <v>300</v>
      </c>
      <c r="D238" s="104" t="s">
        <v>114</v>
      </c>
      <c r="E238" s="106" t="s">
        <v>100</v>
      </c>
      <c r="F238" s="215">
        <v>300</v>
      </c>
      <c r="G238" s="215">
        <v>0</v>
      </c>
      <c r="H238" s="215">
        <v>0</v>
      </c>
      <c r="I238" s="218">
        <f t="shared" ref="I238:I242" si="40">F238+G238+H238</f>
        <v>300</v>
      </c>
      <c r="J238" s="246"/>
      <c r="K238" s="19"/>
      <c r="L238" s="19"/>
      <c r="M238" s="19"/>
      <c r="N238" s="19"/>
      <c r="O238" s="19"/>
      <c r="P238" s="19"/>
    </row>
    <row r="239" spans="1:16" s="63" customFormat="1" ht="24" customHeight="1">
      <c r="A239" s="216">
        <v>3</v>
      </c>
      <c r="B239" s="245" t="s">
        <v>187</v>
      </c>
      <c r="C239" s="104">
        <v>14517.79</v>
      </c>
      <c r="D239" s="104" t="s">
        <v>114</v>
      </c>
      <c r="E239" s="106" t="s">
        <v>100</v>
      </c>
      <c r="F239" s="215">
        <v>100</v>
      </c>
      <c r="G239" s="215">
        <v>0</v>
      </c>
      <c r="H239" s="215">
        <v>0</v>
      </c>
      <c r="I239" s="218">
        <f t="shared" si="40"/>
        <v>100</v>
      </c>
      <c r="J239" s="246"/>
      <c r="K239" s="19"/>
      <c r="L239" s="19"/>
      <c r="M239" s="19"/>
      <c r="N239" s="19"/>
      <c r="O239" s="19"/>
      <c r="P239" s="19"/>
    </row>
    <row r="240" spans="1:16" s="63" customFormat="1" ht="24" customHeight="1">
      <c r="A240" s="31">
        <v>4</v>
      </c>
      <c r="B240" s="114" t="s">
        <v>188</v>
      </c>
      <c r="C240" s="28">
        <v>1072.67</v>
      </c>
      <c r="D240" s="155" t="s">
        <v>114</v>
      </c>
      <c r="E240" s="153" t="s">
        <v>100</v>
      </c>
      <c r="F240" s="60">
        <v>75</v>
      </c>
      <c r="G240" s="60">
        <v>0</v>
      </c>
      <c r="H240" s="60">
        <v>0</v>
      </c>
      <c r="I240" s="100">
        <f t="shared" si="40"/>
        <v>75</v>
      </c>
      <c r="J240" s="112"/>
      <c r="K240" s="19"/>
      <c r="L240" s="19"/>
      <c r="M240" s="19"/>
      <c r="N240" s="19"/>
      <c r="O240" s="19"/>
      <c r="P240" s="19"/>
    </row>
    <row r="241" spans="1:16" s="63" customFormat="1" ht="54" customHeight="1">
      <c r="A241" s="31">
        <v>5</v>
      </c>
      <c r="B241" s="99" t="s">
        <v>83</v>
      </c>
      <c r="C241" s="28">
        <v>0</v>
      </c>
      <c r="D241" s="155" t="s">
        <v>114</v>
      </c>
      <c r="E241" s="153" t="s">
        <v>100</v>
      </c>
      <c r="F241" s="60">
        <v>100</v>
      </c>
      <c r="G241" s="60">
        <v>0</v>
      </c>
      <c r="H241" s="60">
        <v>0</v>
      </c>
      <c r="I241" s="100">
        <f t="shared" si="40"/>
        <v>100</v>
      </c>
      <c r="J241" s="112"/>
      <c r="K241" s="19"/>
      <c r="L241" s="19"/>
      <c r="M241" s="19"/>
      <c r="N241" s="19"/>
      <c r="O241" s="19"/>
      <c r="P241" s="19"/>
    </row>
    <row r="242" spans="1:16" s="63" customFormat="1" ht="21.75" customHeight="1">
      <c r="A242" s="31">
        <v>6</v>
      </c>
      <c r="B242" s="148" t="s">
        <v>216</v>
      </c>
      <c r="C242" s="28">
        <v>0</v>
      </c>
      <c r="D242" s="155" t="s">
        <v>115</v>
      </c>
      <c r="E242" s="153" t="s">
        <v>100</v>
      </c>
      <c r="F242" s="60">
        <v>1000</v>
      </c>
      <c r="G242" s="60">
        <v>0</v>
      </c>
      <c r="H242" s="60">
        <v>0</v>
      </c>
      <c r="I242" s="100">
        <f t="shared" si="40"/>
        <v>1000</v>
      </c>
      <c r="J242" s="112"/>
      <c r="K242" s="19"/>
      <c r="L242" s="19"/>
      <c r="M242" s="19"/>
      <c r="N242" s="19"/>
      <c r="O242" s="19"/>
      <c r="P242" s="19"/>
    </row>
    <row r="243" spans="1:16" s="63" customFormat="1" ht="36.75" customHeight="1">
      <c r="A243" s="31">
        <v>7</v>
      </c>
      <c r="B243" s="129" t="s">
        <v>258</v>
      </c>
      <c r="C243" s="28">
        <v>0</v>
      </c>
      <c r="D243" s="155" t="s">
        <v>114</v>
      </c>
      <c r="E243" s="153" t="s">
        <v>100</v>
      </c>
      <c r="F243" s="60">
        <v>50</v>
      </c>
      <c r="G243" s="60">
        <v>0</v>
      </c>
      <c r="H243" s="60">
        <v>0</v>
      </c>
      <c r="I243" s="100">
        <f>F243+G243+H243</f>
        <v>50</v>
      </c>
      <c r="J243" s="112"/>
      <c r="K243" s="19"/>
      <c r="L243" s="19"/>
      <c r="M243" s="19"/>
      <c r="N243" s="19"/>
      <c r="O243" s="19"/>
      <c r="P243" s="19"/>
    </row>
    <row r="244" spans="1:16" s="63" customFormat="1" ht="25.5" customHeight="1">
      <c r="A244" s="31">
        <v>8</v>
      </c>
      <c r="B244" s="119" t="s">
        <v>227</v>
      </c>
      <c r="C244" s="28">
        <v>500</v>
      </c>
      <c r="D244" s="155" t="s">
        <v>114</v>
      </c>
      <c r="E244" s="153" t="s">
        <v>100</v>
      </c>
      <c r="F244" s="60">
        <v>500</v>
      </c>
      <c r="G244" s="60">
        <v>0</v>
      </c>
      <c r="H244" s="60">
        <v>0</v>
      </c>
      <c r="I244" s="100">
        <f>F244+G244+H244</f>
        <v>500</v>
      </c>
      <c r="J244" s="112"/>
      <c r="K244" s="19"/>
      <c r="L244" s="19"/>
      <c r="M244" s="19"/>
      <c r="N244" s="19"/>
      <c r="O244" s="19"/>
      <c r="P244" s="19"/>
    </row>
    <row r="245" spans="1:16" s="177" customFormat="1" ht="17.25" customHeight="1">
      <c r="A245" s="172" t="s">
        <v>11</v>
      </c>
      <c r="B245" s="173" t="s">
        <v>12</v>
      </c>
      <c r="C245" s="174">
        <f>C246+C247+C248+C249+C250+C251+C252+C253+C254+C255+C256+C257+C258+C259+C260+C261+C262+C263+C264+C265+C266+C267+C268</f>
        <v>0</v>
      </c>
      <c r="D245" s="175"/>
      <c r="E245" s="175"/>
      <c r="F245" s="174">
        <f t="shared" ref="F245:I245" si="41">F246+F247+F248+F249+F250+F251+F252+F253+F254+F255+F256+F257+F258+F259+F260+F261+F262+F263+F264+F265+F266+F267+F268</f>
        <v>2623</v>
      </c>
      <c r="G245" s="174">
        <f t="shared" si="41"/>
        <v>0</v>
      </c>
      <c r="H245" s="174">
        <f t="shared" si="41"/>
        <v>0</v>
      </c>
      <c r="I245" s="174">
        <f t="shared" si="41"/>
        <v>2623</v>
      </c>
      <c r="J245" s="174"/>
      <c r="K245" s="176"/>
      <c r="L245" s="176"/>
      <c r="M245" s="176"/>
      <c r="N245" s="176"/>
      <c r="O245" s="176"/>
      <c r="P245" s="176"/>
    </row>
    <row r="246" spans="1:16" s="63" customFormat="1" ht="26.25" customHeight="1">
      <c r="A246" s="216">
        <v>1</v>
      </c>
      <c r="B246" s="248" t="s">
        <v>63</v>
      </c>
      <c r="C246" s="104">
        <v>0</v>
      </c>
      <c r="D246" s="104" t="s">
        <v>114</v>
      </c>
      <c r="E246" s="106" t="s">
        <v>100</v>
      </c>
      <c r="F246" s="215">
        <v>100</v>
      </c>
      <c r="G246" s="215">
        <v>0</v>
      </c>
      <c r="H246" s="215">
        <v>0</v>
      </c>
      <c r="I246" s="218">
        <f>F246+G246+H246</f>
        <v>100</v>
      </c>
      <c r="J246" s="104"/>
      <c r="K246" s="19"/>
      <c r="L246" s="19"/>
      <c r="M246" s="19"/>
      <c r="N246" s="19"/>
      <c r="O246" s="19"/>
      <c r="P246" s="19"/>
    </row>
    <row r="247" spans="1:16" s="9" customFormat="1" ht="52.5" customHeight="1">
      <c r="A247" s="216">
        <v>2</v>
      </c>
      <c r="B247" s="249" t="s">
        <v>46</v>
      </c>
      <c r="C247" s="104">
        <v>0</v>
      </c>
      <c r="D247" s="104" t="s">
        <v>114</v>
      </c>
      <c r="E247" s="106" t="s">
        <v>100</v>
      </c>
      <c r="F247" s="215">
        <v>120</v>
      </c>
      <c r="G247" s="215">
        <v>0</v>
      </c>
      <c r="H247" s="215">
        <v>0</v>
      </c>
      <c r="I247" s="218">
        <f t="shared" ref="I247:I268" si="42">F247+G247+H247</f>
        <v>120</v>
      </c>
      <c r="J247" s="104"/>
      <c r="K247" s="19"/>
      <c r="L247" s="19"/>
      <c r="M247" s="19"/>
      <c r="N247" s="19"/>
      <c r="O247" s="19"/>
      <c r="P247" s="19"/>
    </row>
    <row r="248" spans="1:16" s="63" customFormat="1" ht="36.75" customHeight="1">
      <c r="A248" s="216">
        <v>3</v>
      </c>
      <c r="B248" s="250" t="s">
        <v>73</v>
      </c>
      <c r="C248" s="104">
        <v>0</v>
      </c>
      <c r="D248" s="104" t="s">
        <v>114</v>
      </c>
      <c r="E248" s="106" t="s">
        <v>100</v>
      </c>
      <c r="F248" s="215">
        <v>150</v>
      </c>
      <c r="G248" s="215">
        <v>0</v>
      </c>
      <c r="H248" s="215">
        <v>0</v>
      </c>
      <c r="I248" s="218">
        <f t="shared" si="42"/>
        <v>150</v>
      </c>
      <c r="J248" s="246"/>
      <c r="K248" s="19"/>
      <c r="L248" s="19"/>
      <c r="M248" s="19"/>
      <c r="N248" s="19"/>
      <c r="O248" s="19"/>
      <c r="P248" s="19"/>
    </row>
    <row r="249" spans="1:16" s="18" customFormat="1" ht="23.25" customHeight="1">
      <c r="A249" s="216">
        <v>4</v>
      </c>
      <c r="B249" s="235" t="s">
        <v>190</v>
      </c>
      <c r="C249" s="106">
        <v>0</v>
      </c>
      <c r="D249" s="106" t="s">
        <v>114</v>
      </c>
      <c r="E249" s="106" t="s">
        <v>100</v>
      </c>
      <c r="F249" s="215">
        <v>23</v>
      </c>
      <c r="G249" s="215">
        <v>0</v>
      </c>
      <c r="H249" s="215">
        <v>0</v>
      </c>
      <c r="I249" s="218">
        <f t="shared" si="42"/>
        <v>23</v>
      </c>
      <c r="J249" s="106"/>
      <c r="K249" s="19"/>
      <c r="L249" s="19"/>
      <c r="M249" s="19"/>
      <c r="N249" s="19"/>
      <c r="O249" s="19"/>
      <c r="P249" s="19"/>
    </row>
    <row r="250" spans="1:16" s="63" customFormat="1" ht="33" customHeight="1">
      <c r="A250" s="216">
        <v>5</v>
      </c>
      <c r="B250" s="248" t="s">
        <v>40</v>
      </c>
      <c r="C250" s="104">
        <v>0</v>
      </c>
      <c r="D250" s="104" t="s">
        <v>114</v>
      </c>
      <c r="E250" s="106" t="s">
        <v>100</v>
      </c>
      <c r="F250" s="215">
        <v>200</v>
      </c>
      <c r="G250" s="215">
        <v>0</v>
      </c>
      <c r="H250" s="215">
        <v>0</v>
      </c>
      <c r="I250" s="218">
        <f t="shared" si="42"/>
        <v>200</v>
      </c>
      <c r="J250" s="104"/>
      <c r="K250" s="19"/>
      <c r="L250" s="19"/>
      <c r="M250" s="19"/>
      <c r="N250" s="19"/>
      <c r="O250" s="19"/>
      <c r="P250" s="19"/>
    </row>
    <row r="251" spans="1:16" s="63" customFormat="1" ht="30" customHeight="1">
      <c r="A251" s="216">
        <v>6</v>
      </c>
      <c r="B251" s="217" t="s">
        <v>41</v>
      </c>
      <c r="C251" s="104">
        <v>0</v>
      </c>
      <c r="D251" s="104" t="s">
        <v>115</v>
      </c>
      <c r="E251" s="106" t="s">
        <v>100</v>
      </c>
      <c r="F251" s="215">
        <v>5</v>
      </c>
      <c r="G251" s="215">
        <v>0</v>
      </c>
      <c r="H251" s="215">
        <v>0</v>
      </c>
      <c r="I251" s="218">
        <f t="shared" si="42"/>
        <v>5</v>
      </c>
      <c r="J251" s="104"/>
      <c r="K251" s="19"/>
      <c r="L251" s="19"/>
      <c r="M251" s="19"/>
      <c r="N251" s="19"/>
      <c r="O251" s="19"/>
      <c r="P251" s="19"/>
    </row>
    <row r="252" spans="1:16" s="63" customFormat="1" ht="23.25" customHeight="1">
      <c r="A252" s="216">
        <v>7</v>
      </c>
      <c r="B252" s="217" t="s">
        <v>92</v>
      </c>
      <c r="C252" s="104">
        <v>0</v>
      </c>
      <c r="D252" s="104" t="s">
        <v>114</v>
      </c>
      <c r="E252" s="106" t="s">
        <v>100</v>
      </c>
      <c r="F252" s="215">
        <v>10</v>
      </c>
      <c r="G252" s="215">
        <v>0</v>
      </c>
      <c r="H252" s="215">
        <v>0</v>
      </c>
      <c r="I252" s="218">
        <f t="shared" si="42"/>
        <v>10</v>
      </c>
      <c r="J252" s="104"/>
      <c r="K252" s="19"/>
      <c r="L252" s="19"/>
      <c r="M252" s="19"/>
      <c r="N252" s="19"/>
      <c r="O252" s="19"/>
      <c r="P252" s="19"/>
    </row>
    <row r="253" spans="1:16" s="63" customFormat="1" ht="48" customHeight="1">
      <c r="A253" s="216">
        <v>8</v>
      </c>
      <c r="B253" s="217" t="s">
        <v>88</v>
      </c>
      <c r="C253" s="104">
        <v>0</v>
      </c>
      <c r="D253" s="104" t="s">
        <v>114</v>
      </c>
      <c r="E253" s="106" t="s">
        <v>100</v>
      </c>
      <c r="F253" s="215">
        <v>10</v>
      </c>
      <c r="G253" s="215">
        <v>0</v>
      </c>
      <c r="H253" s="215">
        <v>0</v>
      </c>
      <c r="I253" s="218">
        <f t="shared" si="42"/>
        <v>10</v>
      </c>
      <c r="J253" s="251"/>
      <c r="K253" s="19"/>
      <c r="L253" s="19"/>
      <c r="M253" s="19"/>
      <c r="N253" s="19"/>
      <c r="O253" s="19"/>
      <c r="P253" s="19"/>
    </row>
    <row r="254" spans="1:16" s="63" customFormat="1" ht="30" customHeight="1">
      <c r="A254" s="216">
        <v>9</v>
      </c>
      <c r="B254" s="217" t="s">
        <v>81</v>
      </c>
      <c r="C254" s="104">
        <v>0</v>
      </c>
      <c r="D254" s="104" t="s">
        <v>114</v>
      </c>
      <c r="E254" s="106" t="s">
        <v>100</v>
      </c>
      <c r="F254" s="215">
        <v>10</v>
      </c>
      <c r="G254" s="215">
        <v>0</v>
      </c>
      <c r="H254" s="215">
        <v>0</v>
      </c>
      <c r="I254" s="218">
        <f t="shared" si="42"/>
        <v>10</v>
      </c>
      <c r="J254" s="251"/>
      <c r="K254" s="19"/>
      <c r="L254" s="19"/>
      <c r="M254" s="19"/>
      <c r="N254" s="19"/>
      <c r="O254" s="19"/>
      <c r="P254" s="19"/>
    </row>
    <row r="255" spans="1:16" s="63" customFormat="1" ht="48" customHeight="1">
      <c r="A255" s="216">
        <v>10</v>
      </c>
      <c r="B255" s="217" t="s">
        <v>82</v>
      </c>
      <c r="C255" s="104">
        <v>0</v>
      </c>
      <c r="D255" s="104" t="s">
        <v>114</v>
      </c>
      <c r="E255" s="106" t="s">
        <v>100</v>
      </c>
      <c r="F255" s="215">
        <v>10</v>
      </c>
      <c r="G255" s="215">
        <v>0</v>
      </c>
      <c r="H255" s="215">
        <v>0</v>
      </c>
      <c r="I255" s="218">
        <f t="shared" si="42"/>
        <v>10</v>
      </c>
      <c r="J255" s="251"/>
      <c r="K255" s="19"/>
      <c r="L255" s="19"/>
      <c r="M255" s="19"/>
      <c r="N255" s="19"/>
      <c r="O255" s="19"/>
      <c r="P255" s="19"/>
    </row>
    <row r="256" spans="1:16" s="63" customFormat="1" ht="52.5" customHeight="1">
      <c r="A256" s="216">
        <v>11</v>
      </c>
      <c r="B256" s="217" t="s">
        <v>83</v>
      </c>
      <c r="C256" s="104">
        <v>0</v>
      </c>
      <c r="D256" s="104" t="s">
        <v>114</v>
      </c>
      <c r="E256" s="106" t="s">
        <v>100</v>
      </c>
      <c r="F256" s="215">
        <v>60</v>
      </c>
      <c r="G256" s="215">
        <v>0</v>
      </c>
      <c r="H256" s="215">
        <v>0</v>
      </c>
      <c r="I256" s="218">
        <f t="shared" si="42"/>
        <v>60</v>
      </c>
      <c r="J256" s="251"/>
      <c r="K256" s="19"/>
      <c r="L256" s="19"/>
      <c r="M256" s="19"/>
      <c r="N256" s="19"/>
      <c r="O256" s="19"/>
      <c r="P256" s="19"/>
    </row>
    <row r="257" spans="1:16" s="63" customFormat="1" ht="24.75" customHeight="1">
      <c r="A257" s="216">
        <v>12</v>
      </c>
      <c r="B257" s="217" t="s">
        <v>84</v>
      </c>
      <c r="C257" s="104">
        <v>0</v>
      </c>
      <c r="D257" s="104" t="s">
        <v>115</v>
      </c>
      <c r="E257" s="106" t="s">
        <v>100</v>
      </c>
      <c r="F257" s="215">
        <v>10</v>
      </c>
      <c r="G257" s="215">
        <v>0</v>
      </c>
      <c r="H257" s="215">
        <v>0</v>
      </c>
      <c r="I257" s="218">
        <f t="shared" si="42"/>
        <v>10</v>
      </c>
      <c r="J257" s="251"/>
      <c r="K257" s="19"/>
      <c r="L257" s="19"/>
      <c r="M257" s="19"/>
      <c r="N257" s="19"/>
      <c r="O257" s="19"/>
      <c r="P257" s="19"/>
    </row>
    <row r="258" spans="1:16" s="63" customFormat="1" ht="61.5" customHeight="1">
      <c r="A258" s="216">
        <v>13</v>
      </c>
      <c r="B258" s="217" t="s">
        <v>86</v>
      </c>
      <c r="C258" s="104">
        <v>0</v>
      </c>
      <c r="D258" s="104" t="s">
        <v>114</v>
      </c>
      <c r="E258" s="106" t="s">
        <v>100</v>
      </c>
      <c r="F258" s="215">
        <v>310</v>
      </c>
      <c r="G258" s="215">
        <v>0</v>
      </c>
      <c r="H258" s="215">
        <v>0</v>
      </c>
      <c r="I258" s="218">
        <f t="shared" si="42"/>
        <v>310</v>
      </c>
      <c r="J258" s="251"/>
      <c r="K258" s="19"/>
      <c r="L258" s="19"/>
      <c r="M258" s="19"/>
      <c r="N258" s="19"/>
      <c r="O258" s="19"/>
      <c r="P258" s="19"/>
    </row>
    <row r="259" spans="1:16" s="63" customFormat="1" ht="23.25" customHeight="1">
      <c r="A259" s="216">
        <v>14</v>
      </c>
      <c r="B259" s="252" t="s">
        <v>116</v>
      </c>
      <c r="C259" s="104">
        <v>0</v>
      </c>
      <c r="D259" s="104" t="s">
        <v>115</v>
      </c>
      <c r="E259" s="106" t="s">
        <v>100</v>
      </c>
      <c r="F259" s="215">
        <v>50</v>
      </c>
      <c r="G259" s="215">
        <v>0</v>
      </c>
      <c r="H259" s="215">
        <v>0</v>
      </c>
      <c r="I259" s="218">
        <f t="shared" si="42"/>
        <v>50</v>
      </c>
      <c r="J259" s="251"/>
      <c r="K259" s="19"/>
      <c r="L259" s="19"/>
      <c r="M259" s="19"/>
      <c r="N259" s="19"/>
      <c r="O259" s="19"/>
      <c r="P259" s="19"/>
    </row>
    <row r="260" spans="1:16" s="63" customFormat="1" ht="29.25" customHeight="1">
      <c r="A260" s="118">
        <v>15</v>
      </c>
      <c r="B260" s="122" t="s">
        <v>199</v>
      </c>
      <c r="C260" s="113">
        <v>0</v>
      </c>
      <c r="D260" s="158" t="s">
        <v>114</v>
      </c>
      <c r="E260" s="159" t="s">
        <v>100</v>
      </c>
      <c r="F260" s="120">
        <v>20</v>
      </c>
      <c r="G260" s="120">
        <v>0</v>
      </c>
      <c r="H260" s="120">
        <v>0</v>
      </c>
      <c r="I260" s="100">
        <f t="shared" si="42"/>
        <v>20</v>
      </c>
      <c r="J260" s="113"/>
      <c r="K260" s="19"/>
      <c r="L260" s="19"/>
      <c r="M260" s="19"/>
      <c r="N260" s="19"/>
      <c r="O260" s="19"/>
      <c r="P260" s="19"/>
    </row>
    <row r="261" spans="1:16" s="63" customFormat="1" ht="23.25" customHeight="1">
      <c r="A261" s="118">
        <v>16</v>
      </c>
      <c r="B261" s="119" t="s">
        <v>200</v>
      </c>
      <c r="C261" s="113">
        <v>0</v>
      </c>
      <c r="D261" s="158" t="s">
        <v>114</v>
      </c>
      <c r="E261" s="159" t="s">
        <v>100</v>
      </c>
      <c r="F261" s="120">
        <v>300</v>
      </c>
      <c r="G261" s="120">
        <v>0</v>
      </c>
      <c r="H261" s="120">
        <v>0</v>
      </c>
      <c r="I261" s="100">
        <f t="shared" si="42"/>
        <v>300</v>
      </c>
      <c r="J261" s="113"/>
      <c r="K261" s="19"/>
      <c r="L261" s="19"/>
      <c r="M261" s="19"/>
      <c r="N261" s="19"/>
      <c r="O261" s="19"/>
      <c r="P261" s="19"/>
    </row>
    <row r="262" spans="1:16" s="63" customFormat="1" ht="23.25" customHeight="1">
      <c r="A262" s="118">
        <v>17</v>
      </c>
      <c r="B262" s="119" t="s">
        <v>201</v>
      </c>
      <c r="C262" s="113">
        <v>0</v>
      </c>
      <c r="D262" s="158" t="s">
        <v>114</v>
      </c>
      <c r="E262" s="159" t="s">
        <v>100</v>
      </c>
      <c r="F262" s="120">
        <v>100</v>
      </c>
      <c r="G262" s="120">
        <v>0</v>
      </c>
      <c r="H262" s="120">
        <v>0</v>
      </c>
      <c r="I262" s="100">
        <f t="shared" si="42"/>
        <v>100</v>
      </c>
      <c r="J262" s="113"/>
      <c r="K262" s="19"/>
      <c r="L262" s="19"/>
      <c r="M262" s="19"/>
      <c r="N262" s="19"/>
      <c r="O262" s="19"/>
      <c r="P262" s="19"/>
    </row>
    <row r="263" spans="1:16" s="63" customFormat="1" ht="34.5" customHeight="1">
      <c r="A263" s="31">
        <v>18</v>
      </c>
      <c r="B263" s="124" t="s">
        <v>203</v>
      </c>
      <c r="C263" s="28">
        <v>0</v>
      </c>
      <c r="D263" s="155" t="s">
        <v>115</v>
      </c>
      <c r="E263" s="159" t="s">
        <v>100</v>
      </c>
      <c r="F263" s="60">
        <v>167</v>
      </c>
      <c r="G263" s="60">
        <v>0</v>
      </c>
      <c r="H263" s="60">
        <v>0</v>
      </c>
      <c r="I263" s="100">
        <f t="shared" si="42"/>
        <v>167</v>
      </c>
      <c r="J263" s="28"/>
      <c r="K263" s="19"/>
      <c r="L263" s="19"/>
      <c r="M263" s="19"/>
      <c r="N263" s="19"/>
      <c r="O263" s="19"/>
      <c r="P263" s="19"/>
    </row>
    <row r="264" spans="1:16" s="63" customFormat="1" ht="114" customHeight="1">
      <c r="A264" s="31">
        <v>19</v>
      </c>
      <c r="B264" s="125" t="s">
        <v>259</v>
      </c>
      <c r="C264" s="28">
        <v>0</v>
      </c>
      <c r="D264" s="155" t="s">
        <v>115</v>
      </c>
      <c r="E264" s="159" t="s">
        <v>100</v>
      </c>
      <c r="F264" s="60">
        <v>238</v>
      </c>
      <c r="G264" s="60">
        <v>0</v>
      </c>
      <c r="H264" s="60">
        <v>0</v>
      </c>
      <c r="I264" s="100">
        <f t="shared" si="42"/>
        <v>238</v>
      </c>
      <c r="J264" s="28"/>
      <c r="K264" s="19"/>
      <c r="L264" s="19"/>
      <c r="M264" s="19"/>
      <c r="N264" s="19"/>
      <c r="O264" s="19"/>
      <c r="P264" s="19"/>
    </row>
    <row r="265" spans="1:16" s="63" customFormat="1" ht="24.75" customHeight="1">
      <c r="A265" s="118">
        <v>20</v>
      </c>
      <c r="B265" s="130" t="s">
        <v>225</v>
      </c>
      <c r="C265" s="113">
        <v>0</v>
      </c>
      <c r="D265" s="158" t="s">
        <v>114</v>
      </c>
      <c r="E265" s="159" t="s">
        <v>100</v>
      </c>
      <c r="F265" s="120">
        <v>300</v>
      </c>
      <c r="G265" s="120">
        <v>0</v>
      </c>
      <c r="H265" s="120">
        <v>0</v>
      </c>
      <c r="I265" s="131">
        <f t="shared" si="42"/>
        <v>300</v>
      </c>
      <c r="J265" s="113"/>
      <c r="K265" s="19"/>
      <c r="L265" s="19"/>
      <c r="M265" s="19"/>
      <c r="N265" s="19"/>
      <c r="O265" s="19"/>
      <c r="P265" s="19"/>
    </row>
    <row r="266" spans="1:16" s="63" customFormat="1" ht="35.25" customHeight="1">
      <c r="A266" s="118">
        <v>21</v>
      </c>
      <c r="B266" s="130" t="s">
        <v>228</v>
      </c>
      <c r="C266" s="113">
        <v>0</v>
      </c>
      <c r="D266" s="158" t="s">
        <v>114</v>
      </c>
      <c r="E266" s="159" t="s">
        <v>100</v>
      </c>
      <c r="F266" s="120">
        <v>100</v>
      </c>
      <c r="G266" s="120">
        <v>0</v>
      </c>
      <c r="H266" s="120">
        <v>0</v>
      </c>
      <c r="I266" s="131">
        <f t="shared" si="42"/>
        <v>100</v>
      </c>
      <c r="J266" s="113"/>
      <c r="K266" s="19"/>
      <c r="L266" s="19"/>
      <c r="M266" s="19"/>
      <c r="N266" s="19"/>
      <c r="O266" s="19"/>
      <c r="P266" s="19"/>
    </row>
    <row r="267" spans="1:16" s="63" customFormat="1" ht="24" customHeight="1">
      <c r="A267" s="118">
        <v>22</v>
      </c>
      <c r="B267" s="130" t="s">
        <v>230</v>
      </c>
      <c r="C267" s="113">
        <v>0</v>
      </c>
      <c r="D267" s="158" t="s">
        <v>114</v>
      </c>
      <c r="E267" s="159" t="s">
        <v>100</v>
      </c>
      <c r="F267" s="120">
        <v>10</v>
      </c>
      <c r="G267" s="120">
        <v>0</v>
      </c>
      <c r="H267" s="120">
        <v>0</v>
      </c>
      <c r="I267" s="131">
        <f t="shared" si="42"/>
        <v>10</v>
      </c>
      <c r="J267" s="113"/>
      <c r="K267" s="19"/>
      <c r="L267" s="19"/>
      <c r="M267" s="19"/>
      <c r="N267" s="19"/>
      <c r="O267" s="19"/>
      <c r="P267" s="19"/>
    </row>
    <row r="268" spans="1:16" s="63" customFormat="1" ht="54" customHeight="1" thickBot="1">
      <c r="A268" s="253">
        <v>23</v>
      </c>
      <c r="B268" s="254" t="s">
        <v>56</v>
      </c>
      <c r="C268" s="255">
        <v>0</v>
      </c>
      <c r="D268" s="255" t="s">
        <v>114</v>
      </c>
      <c r="E268" s="256" t="s">
        <v>100</v>
      </c>
      <c r="F268" s="257">
        <v>320</v>
      </c>
      <c r="G268" s="257">
        <v>0</v>
      </c>
      <c r="H268" s="257">
        <v>0</v>
      </c>
      <c r="I268" s="258">
        <f t="shared" si="42"/>
        <v>320</v>
      </c>
      <c r="J268" s="255"/>
      <c r="K268" s="19"/>
      <c r="L268" s="19"/>
      <c r="M268" s="19"/>
      <c r="N268" s="19"/>
      <c r="O268" s="19"/>
      <c r="P268" s="19"/>
    </row>
    <row r="269" spans="1:16" ht="18.75" customHeight="1">
      <c r="A269" s="141"/>
      <c r="B269" s="141"/>
      <c r="C269" s="141"/>
      <c r="D269" s="141"/>
      <c r="E269" s="141"/>
      <c r="F269" s="141"/>
      <c r="G269" s="141"/>
      <c r="H269" s="141"/>
      <c r="I269" s="141"/>
      <c r="J269" s="141"/>
      <c r="K269" s="19"/>
      <c r="L269" s="19"/>
      <c r="M269" s="19"/>
      <c r="N269" s="19"/>
      <c r="O269" s="19"/>
      <c r="P269" s="19"/>
    </row>
    <row r="270" spans="1:16" ht="28.5" customHeight="1">
      <c r="A270" s="188"/>
      <c r="B270" s="188"/>
      <c r="C270" s="141"/>
      <c r="D270" s="141"/>
      <c r="E270" s="141"/>
      <c r="F270" s="141"/>
      <c r="G270" s="141"/>
      <c r="H270" s="141"/>
      <c r="I270" s="141"/>
      <c r="J270" s="141"/>
      <c r="K270" s="19"/>
      <c r="L270" s="19"/>
      <c r="M270" s="19"/>
      <c r="N270" s="19"/>
      <c r="O270" s="19"/>
      <c r="P270" s="19"/>
    </row>
    <row r="271" spans="1:16" ht="37.5" customHeight="1">
      <c r="A271" s="188"/>
      <c r="B271" s="188"/>
      <c r="C271" s="141"/>
      <c r="D271" s="141"/>
      <c r="E271" s="141"/>
      <c r="F271" s="141"/>
      <c r="G271" s="141"/>
      <c r="H271" s="141"/>
      <c r="I271" s="141"/>
      <c r="J271" s="141"/>
      <c r="K271" s="19"/>
      <c r="L271" s="19"/>
      <c r="M271" s="19"/>
      <c r="N271" s="19"/>
      <c r="O271" s="19"/>
      <c r="P271" s="19"/>
    </row>
    <row r="272" spans="1:16" ht="36.75" customHeight="1">
      <c r="A272" s="188"/>
      <c r="B272" s="188"/>
      <c r="C272" s="141"/>
      <c r="D272" s="141"/>
      <c r="E272" s="141"/>
      <c r="F272" s="141"/>
      <c r="G272" s="141"/>
      <c r="H272" s="141"/>
      <c r="I272" s="141"/>
      <c r="J272" s="141"/>
      <c r="K272" s="19"/>
      <c r="L272" s="19"/>
      <c r="M272" s="19"/>
      <c r="N272" s="19"/>
      <c r="O272" s="19"/>
      <c r="P272" s="19"/>
    </row>
    <row r="273" spans="1:16" ht="18.75" customHeight="1">
      <c r="A273" s="141"/>
      <c r="B273" s="141"/>
      <c r="C273" s="141"/>
      <c r="D273" s="141"/>
      <c r="E273" s="141"/>
      <c r="F273" s="141"/>
      <c r="G273" s="141"/>
      <c r="H273" s="141"/>
      <c r="I273" s="141"/>
      <c r="J273" s="141"/>
      <c r="K273" s="19"/>
      <c r="L273" s="19"/>
      <c r="M273" s="19"/>
      <c r="N273" s="19"/>
      <c r="O273" s="19"/>
      <c r="P273" s="19"/>
    </row>
    <row r="274" spans="1:16" ht="18.75" customHeight="1">
      <c r="A274" s="188"/>
      <c r="B274" s="188"/>
      <c r="C274" s="141"/>
      <c r="D274" s="141"/>
      <c r="E274" s="141"/>
      <c r="F274" s="141"/>
      <c r="G274" s="141"/>
      <c r="H274" s="141"/>
      <c r="I274" s="141"/>
      <c r="J274" s="141"/>
      <c r="K274" s="19"/>
      <c r="L274" s="19"/>
      <c r="M274" s="19"/>
      <c r="N274" s="19"/>
      <c r="O274" s="19"/>
      <c r="P274" s="19"/>
    </row>
    <row r="275" spans="1:16" ht="16.5" customHeight="1">
      <c r="A275" s="187"/>
      <c r="B275" s="187"/>
      <c r="C275" s="187"/>
      <c r="D275" s="187"/>
      <c r="E275" s="187"/>
      <c r="F275" s="187"/>
      <c r="G275" s="187"/>
      <c r="H275" s="187"/>
      <c r="I275" s="187"/>
      <c r="J275" s="80"/>
      <c r="K275" s="19"/>
      <c r="L275" s="19"/>
      <c r="M275" s="19"/>
      <c r="N275" s="19"/>
      <c r="O275" s="19"/>
      <c r="P275" s="19"/>
    </row>
    <row r="276" spans="1:16" ht="24.75" customHeight="1">
      <c r="A276" s="211"/>
      <c r="B276" s="211"/>
      <c r="C276" s="132"/>
      <c r="D276" s="132"/>
      <c r="E276" s="132"/>
      <c r="F276" s="132"/>
      <c r="G276" s="132"/>
      <c r="H276" s="132"/>
      <c r="I276" s="132"/>
      <c r="J276" s="81"/>
      <c r="K276" s="19"/>
      <c r="L276" s="19"/>
      <c r="M276" s="19"/>
      <c r="N276" s="19"/>
      <c r="O276" s="19"/>
      <c r="P276" s="19"/>
    </row>
    <row r="277" spans="1:16" s="135" customFormat="1" ht="24.75" customHeight="1">
      <c r="A277" s="188"/>
      <c r="B277" s="188"/>
      <c r="C277" s="140"/>
      <c r="D277" s="140"/>
      <c r="E277" s="140"/>
      <c r="F277" s="140"/>
      <c r="G277" s="140"/>
      <c r="H277" s="140"/>
      <c r="I277" s="140"/>
      <c r="J277" s="133"/>
      <c r="K277" s="134"/>
      <c r="L277" s="134"/>
      <c r="M277" s="134"/>
      <c r="N277" s="134"/>
      <c r="O277" s="134"/>
      <c r="P277" s="134"/>
    </row>
    <row r="278" spans="1:16" s="135" customFormat="1" ht="37.5" customHeight="1">
      <c r="A278" s="188"/>
      <c r="B278" s="188"/>
      <c r="C278" s="140"/>
      <c r="D278" s="140"/>
      <c r="E278" s="140"/>
      <c r="F278" s="140"/>
      <c r="G278" s="213"/>
      <c r="H278" s="213"/>
      <c r="I278" s="213"/>
      <c r="J278" s="213"/>
      <c r="K278" s="134"/>
      <c r="L278" s="134"/>
      <c r="M278" s="134"/>
      <c r="N278" s="134"/>
      <c r="O278" s="134"/>
      <c r="P278" s="134"/>
    </row>
    <row r="279" spans="1:16" s="135" customFormat="1" ht="37.5" customHeight="1">
      <c r="A279" s="212"/>
      <c r="B279" s="212"/>
      <c r="C279" s="136"/>
      <c r="D279" s="136"/>
      <c r="E279" s="136"/>
      <c r="F279" s="137"/>
      <c r="G279" s="137"/>
      <c r="H279" s="137"/>
      <c r="I279" s="137"/>
      <c r="J279" s="138"/>
      <c r="K279" s="139"/>
      <c r="L279" s="139"/>
      <c r="M279" s="139"/>
      <c r="N279" s="139"/>
      <c r="O279" s="139"/>
      <c r="P279" s="139"/>
    </row>
    <row r="280" spans="1:16" ht="35.25" customHeight="1">
      <c r="A280" s="212"/>
      <c r="B280" s="212"/>
      <c r="C280" s="136"/>
      <c r="D280" s="136"/>
      <c r="E280" s="136"/>
      <c r="F280" s="137"/>
      <c r="G280" s="137"/>
      <c r="H280" s="137"/>
      <c r="I280" s="137"/>
    </row>
    <row r="281" spans="1:16" ht="12.75">
      <c r="A281" s="8"/>
      <c r="B281" s="3"/>
      <c r="C281" s="136"/>
      <c r="D281" s="136"/>
      <c r="E281" s="136"/>
      <c r="F281" s="137"/>
      <c r="G281" s="137"/>
      <c r="H281" s="137"/>
      <c r="I281" s="137"/>
    </row>
  </sheetData>
  <mergeCells count="48">
    <mergeCell ref="A276:B276"/>
    <mergeCell ref="G275:I275"/>
    <mergeCell ref="A280:B280"/>
    <mergeCell ref="G278:J278"/>
    <mergeCell ref="A277:B277"/>
    <mergeCell ref="A278:B278"/>
    <mergeCell ref="A279:B279"/>
    <mergeCell ref="J11:J15"/>
    <mergeCell ref="I11:I15"/>
    <mergeCell ref="F10:I10"/>
    <mergeCell ref="D11:D15"/>
    <mergeCell ref="E11:E15"/>
    <mergeCell ref="F11:H12"/>
    <mergeCell ref="F14:F15"/>
    <mergeCell ref="G14:G15"/>
    <mergeCell ref="H14:H15"/>
    <mergeCell ref="A1:B1"/>
    <mergeCell ref="A2:B2"/>
    <mergeCell ref="A3:B3"/>
    <mergeCell ref="F1:I1"/>
    <mergeCell ref="F2:I2"/>
    <mergeCell ref="F3:J3"/>
    <mergeCell ref="K1:P1"/>
    <mergeCell ref="K2:P2"/>
    <mergeCell ref="K3:P3"/>
    <mergeCell ref="K4:P4"/>
    <mergeCell ref="K5:P5"/>
    <mergeCell ref="K9:P9"/>
    <mergeCell ref="K10:P10"/>
    <mergeCell ref="K6:P6"/>
    <mergeCell ref="K7:P7"/>
    <mergeCell ref="K8:P8"/>
    <mergeCell ref="F4:J4"/>
    <mergeCell ref="F5:J5"/>
    <mergeCell ref="A8:J8"/>
    <mergeCell ref="A9:J9"/>
    <mergeCell ref="F7:I7"/>
    <mergeCell ref="A11:A15"/>
    <mergeCell ref="B11:B15"/>
    <mergeCell ref="C11:C15"/>
    <mergeCell ref="A275:B275"/>
    <mergeCell ref="C275:F275"/>
    <mergeCell ref="A274:B274"/>
    <mergeCell ref="A272:B272"/>
    <mergeCell ref="A271:B271"/>
    <mergeCell ref="A270:B270"/>
    <mergeCell ref="A65:A68"/>
    <mergeCell ref="A86:A89"/>
  </mergeCells>
  <printOptions horizontalCentered="1"/>
  <pageMargins left="0.47244094488188981" right="0.47244094488188981" top="0.70866141732283472" bottom="0.35433070866141736" header="0.31496062992125984" footer="0.31496062992125984"/>
  <pageSetup paperSize="9" scale="80" fitToHeight="0" orientation="landscape" r:id="rId1"/>
  <headerFooter alignWithMargins="0"/>
  <rowBreaks count="6" manualBreakCount="6">
    <brk id="36" max="9" man="1"/>
    <brk id="56" max="9" man="1"/>
    <brk id="188" max="9" man="1"/>
    <brk id="210" max="9" man="1"/>
    <brk id="233" max="9" man="1"/>
    <brk id="2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2</vt:i4>
      </vt:variant>
    </vt:vector>
  </HeadingPairs>
  <TitlesOfParts>
    <vt:vector size="3" baseType="lpstr">
      <vt:lpstr>Lista inv bl  2025</vt:lpstr>
      <vt:lpstr>'Lista inv bl  2025'!Imprimare_titluri</vt:lpstr>
      <vt:lpstr>'Lista inv bl  2025'!Zona_de_imprimat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drumuri</dc:creator>
  <cp:lastModifiedBy>Ion Alina Alexandra</cp:lastModifiedBy>
  <cp:lastPrinted>2025-03-07T12:20:58Z</cp:lastPrinted>
  <dcterms:created xsi:type="dcterms:W3CDTF">2015-11-05T07:16:13Z</dcterms:created>
  <dcterms:modified xsi:type="dcterms:W3CDTF">2025-03-07T12:21:07Z</dcterms:modified>
</cp:coreProperties>
</file>